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Людмила\Desktop\Учебные планы 2024 год\"/>
    </mc:Choice>
  </mc:AlternateContent>
  <xr:revisionPtr revIDLastSave="0" documentId="13_ncr:1_{B7DE1C5D-8074-4F54-8796-5DBF4F0106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9.01.34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20" l="1"/>
  <c r="P13" i="20"/>
  <c r="P16" i="20"/>
  <c r="P22" i="20"/>
  <c r="P23" i="20"/>
  <c r="N44" i="20"/>
  <c r="O44" i="20"/>
  <c r="P28" i="20"/>
  <c r="P25" i="20"/>
  <c r="P26" i="20"/>
  <c r="P8" i="20"/>
  <c r="P39" i="20"/>
  <c r="P19" i="20"/>
  <c r="P15" i="20"/>
  <c r="P14" i="20"/>
  <c r="P17" i="20"/>
  <c r="P18" i="20"/>
  <c r="P24" i="20"/>
  <c r="P29" i="20"/>
  <c r="P30" i="20"/>
  <c r="P31" i="20"/>
  <c r="L44" i="20"/>
  <c r="M44" i="20"/>
  <c r="P11" i="20"/>
  <c r="P6" i="20"/>
  <c r="P7" i="20"/>
  <c r="P9" i="20"/>
  <c r="P10" i="20"/>
  <c r="E33" i="20" l="1"/>
  <c r="E38" i="20"/>
  <c r="E27" i="20"/>
  <c r="K32" i="20"/>
  <c r="I38" i="20"/>
  <c r="H38" i="20"/>
  <c r="G38" i="20"/>
  <c r="F38" i="20"/>
  <c r="I33" i="20"/>
  <c r="H33" i="20"/>
  <c r="G33" i="20"/>
  <c r="F33" i="20"/>
  <c r="K27" i="20"/>
  <c r="I27" i="20"/>
  <c r="H27" i="20"/>
  <c r="G27" i="20"/>
  <c r="F27" i="20"/>
  <c r="K21" i="20"/>
  <c r="I21" i="20"/>
  <c r="H21" i="20"/>
  <c r="G21" i="20"/>
  <c r="F21" i="20"/>
  <c r="E21" i="20"/>
  <c r="K5" i="20"/>
  <c r="I5" i="20"/>
  <c r="H5" i="20"/>
  <c r="G5" i="20"/>
  <c r="F5" i="20"/>
  <c r="E32" i="20" l="1"/>
  <c r="I32" i="20"/>
  <c r="F32" i="20"/>
  <c r="G32" i="20"/>
  <c r="H32" i="20"/>
  <c r="E5" i="20"/>
  <c r="E44" i="20" l="1"/>
</calcChain>
</file>

<file path=xl/sharedStrings.xml><?xml version="1.0" encoding="utf-8"?>
<sst xmlns="http://schemas.openxmlformats.org/spreadsheetml/2006/main" count="92" uniqueCount="90">
  <si>
    <t>Индекс</t>
  </si>
  <si>
    <t>Литература</t>
  </si>
  <si>
    <t xml:space="preserve">Обществознание </t>
  </si>
  <si>
    <t>Физическая культура</t>
  </si>
  <si>
    <t>Химия</t>
  </si>
  <si>
    <t>Биология</t>
  </si>
  <si>
    <t>География</t>
  </si>
  <si>
    <t>Математика</t>
  </si>
  <si>
    <t xml:space="preserve">Информатика </t>
  </si>
  <si>
    <t>ОП.00</t>
  </si>
  <si>
    <t>Общепрофессиональный цикл</t>
  </si>
  <si>
    <t>ОП.01</t>
  </si>
  <si>
    <t>ОП.02</t>
  </si>
  <si>
    <t>ОП.03</t>
  </si>
  <si>
    <t>ОП.04</t>
  </si>
  <si>
    <t>Охрана труда</t>
  </si>
  <si>
    <t>Безопасность жизнедеятельности</t>
  </si>
  <si>
    <t>П.00</t>
  </si>
  <si>
    <t>Профессиональный цикл</t>
  </si>
  <si>
    <t>ПМ.01</t>
  </si>
  <si>
    <t>Учебная практика</t>
  </si>
  <si>
    <t>Производственная практика</t>
  </si>
  <si>
    <t>ПМ.02</t>
  </si>
  <si>
    <t>Всего</t>
  </si>
  <si>
    <t>Государственная итоговая аттестация</t>
  </si>
  <si>
    <t>Распределение обязательной нагрузки по курсам и семестрам (час. в семестр)</t>
  </si>
  <si>
    <t>Основы финансовой грамотности</t>
  </si>
  <si>
    <t>Индивидуальный проект</t>
  </si>
  <si>
    <t>Иностранный язык в профессиональной деятельности</t>
  </si>
  <si>
    <t>Итого</t>
  </si>
  <si>
    <t>Основы психологии общения</t>
  </si>
  <si>
    <t>МДК.02.01</t>
  </si>
  <si>
    <t>Промежуточная аттестация</t>
  </si>
  <si>
    <t>ООД.01</t>
  </si>
  <si>
    <t>ООД.02</t>
  </si>
  <si>
    <t>ООД.03</t>
  </si>
  <si>
    <t>ООД.04</t>
  </si>
  <si>
    <t>ООД.05</t>
  </si>
  <si>
    <t>ООД.07</t>
  </si>
  <si>
    <t>ООД.08</t>
  </si>
  <si>
    <t>ООД.09</t>
  </si>
  <si>
    <t>ООД.10</t>
  </si>
  <si>
    <t>ООД.12</t>
  </si>
  <si>
    <t>ООД.06</t>
  </si>
  <si>
    <t>Наименование</t>
  </si>
  <si>
    <t>В т.ч. в форме практической подготовки</t>
  </si>
  <si>
    <t>Объем образовательной программы в академических часах</t>
  </si>
  <si>
    <t>Самостоятельная работа</t>
  </si>
  <si>
    <t>Русский язык</t>
  </si>
  <si>
    <t xml:space="preserve">Иностранный язык </t>
  </si>
  <si>
    <t xml:space="preserve">Физика </t>
  </si>
  <si>
    <t xml:space="preserve">История  </t>
  </si>
  <si>
    <t>ООД.11</t>
  </si>
  <si>
    <t xml:space="preserve">ООД.13 </t>
  </si>
  <si>
    <t xml:space="preserve">ООД.14 </t>
  </si>
  <si>
    <t>ООД.15</t>
  </si>
  <si>
    <t>СГ.00</t>
  </si>
  <si>
    <t>Социально-гуманитарный цикл</t>
  </si>
  <si>
    <t>СГ.01</t>
  </si>
  <si>
    <t>История России</t>
  </si>
  <si>
    <t>СГ.02</t>
  </si>
  <si>
    <t>СГ.03</t>
  </si>
  <si>
    <t>СГ.04</t>
  </si>
  <si>
    <t>СГ.05</t>
  </si>
  <si>
    <t>МДК.01.01</t>
  </si>
  <si>
    <t>УП.01</t>
  </si>
  <si>
    <t>ПП.01</t>
  </si>
  <si>
    <t>Итоговая по модулю</t>
  </si>
  <si>
    <t>УП.02</t>
  </si>
  <si>
    <t>ПП.02</t>
  </si>
  <si>
    <t>ГИА.00</t>
  </si>
  <si>
    <t>Учебные занятия</t>
  </si>
  <si>
    <t>Практики</t>
  </si>
  <si>
    <t>ООД.00</t>
  </si>
  <si>
    <t>Общеобразовательный цикл</t>
  </si>
  <si>
    <t>Основы безопасности и защита Родины</t>
  </si>
  <si>
    <t>Основы конструирования</t>
  </si>
  <si>
    <t>Экзамен по модулю</t>
  </si>
  <si>
    <t>Основы  экономики, бережливого производства и правовых    основ профессиональной деятельности</t>
  </si>
  <si>
    <t>Основы материаловедения швейного производства</t>
  </si>
  <si>
    <t xml:space="preserve">Подготовка и обслуживание швейного автоматического или полуавтоматического оборудования, оборудования для влажно-тепловой обработки для производства изделий и одежды из текстильных материалов </t>
  </si>
  <si>
    <t xml:space="preserve">Подготовка, обслуживание швейного 
оборудования
</t>
  </si>
  <si>
    <t xml:space="preserve">Ведение технологического процесса обработки деталей средней сложности вручную и на швейном оборудовании, на автоматическом или полуавтоматическом оборудовании для производства изделий и одежды из текстильных
материалов
</t>
  </si>
  <si>
    <t xml:space="preserve">Технологический процесс обработки деталей для производства изделий и
одежды из текстильных материалов
</t>
  </si>
  <si>
    <t>1 сем</t>
  </si>
  <si>
    <t>2 сем</t>
  </si>
  <si>
    <t>3 сем</t>
  </si>
  <si>
    <t>4 сем</t>
  </si>
  <si>
    <t>Консультайии</t>
  </si>
  <si>
    <t>экзамен по модулю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</si>
</sst>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indexed="8"/>
      <name val="Tahoma"/>
      <family val="2"/>
      <charset val="204"/>
    </font>
    <font>
      <sz val="12"/>
      <color rgb="FF000000"/>
      <name val="Times New Roman"/>
      <family val="1"/>
      <charset val="204"/>
    </font>
    <font>
      <sz val="10"/>
      <name val="Times New Roman Cyr"/>
      <family val="1"/>
      <charset val="204"/>
    </font>
    <font>
      <sz val="10"/>
      <color rgb="FF20242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1" fillId="0" borderId="0"/>
    <xf numFmtId="0" fontId="8" fillId="0" borderId="0"/>
  </cellStyleXfs>
  <cellXfs count="86">
    <xf numFmtId="0" fontId="0" fillId="0" borderId="0" xfId="0"/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>
      <alignment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2" borderId="21" xfId="0" applyFont="1" applyFill="1" applyBorder="1" applyAlignment="1">
      <alignment vertical="center" wrapText="1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2" borderId="21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textRotation="90"/>
    </xf>
    <xf numFmtId="0" fontId="12" fillId="0" borderId="11" xfId="0" applyFont="1" applyBorder="1" applyAlignment="1">
      <alignment horizontal="center" vertical="center" textRotation="90" wrapText="1"/>
    </xf>
    <xf numFmtId="0" fontId="6" fillId="0" borderId="14" xfId="0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justify" vertical="center" wrapText="1"/>
    </xf>
    <xf numFmtId="0" fontId="5" fillId="4" borderId="11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1" fontId="13" fillId="0" borderId="4" xfId="0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justify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5" borderId="1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5" fillId="5" borderId="14" xfId="0" applyFont="1" applyFill="1" applyBorder="1" applyAlignment="1">
      <alignment horizontal="justify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3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/>
    </xf>
    <xf numFmtId="0" fontId="10" fillId="0" borderId="26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4" fillId="0" borderId="1" xfId="0" applyFont="1" applyBorder="1"/>
    <xf numFmtId="0" fontId="6" fillId="0" borderId="24" xfId="0" applyFont="1" applyBorder="1" applyAlignment="1">
      <alignment horizontal="center" vertical="center" wrapText="1"/>
    </xf>
    <xf numFmtId="0" fontId="2" fillId="2" borderId="12" xfId="0" applyFont="1" applyFill="1" applyBorder="1"/>
    <xf numFmtId="0" fontId="2" fillId="2" borderId="13" xfId="0" applyFont="1" applyFill="1" applyBorder="1"/>
    <xf numFmtId="0" fontId="2" fillId="2" borderId="20" xfId="0" applyFont="1" applyFill="1" applyBorder="1"/>
    <xf numFmtId="0" fontId="2" fillId="2" borderId="25" xfId="0" applyFont="1" applyFill="1" applyBorder="1"/>
    <xf numFmtId="0" fontId="2" fillId="2" borderId="17" xfId="0" applyFont="1" applyFill="1" applyBorder="1"/>
    <xf numFmtId="0" fontId="2" fillId="2" borderId="22" xfId="0" applyFont="1" applyFill="1" applyBorder="1"/>
    <xf numFmtId="0" fontId="2" fillId="2" borderId="7" xfId="0" applyFont="1" applyFill="1" applyBorder="1"/>
    <xf numFmtId="0" fontId="2" fillId="2" borderId="10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2" fillId="2" borderId="29" xfId="0" applyFont="1" applyFill="1" applyBorder="1"/>
    <xf numFmtId="0" fontId="2" fillId="2" borderId="9" xfId="0" applyFont="1" applyFill="1" applyBorder="1"/>
    <xf numFmtId="0" fontId="7" fillId="2" borderId="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11" xfId="0" applyFont="1" applyFill="1" applyBorder="1"/>
    <xf numFmtId="0" fontId="6" fillId="2" borderId="11" xfId="0" applyFont="1" applyFill="1" applyBorder="1" applyAlignment="1">
      <alignment horizontal="center"/>
    </xf>
    <xf numFmtId="0" fontId="6" fillId="0" borderId="3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textRotation="90" wrapText="1"/>
    </xf>
    <xf numFmtId="0" fontId="5" fillId="4" borderId="1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7" fillId="2" borderId="8" xfId="0" applyFont="1" applyFill="1" applyBorder="1"/>
    <xf numFmtId="0" fontId="6" fillId="0" borderId="21" xfId="0" applyFont="1" applyBorder="1" applyAlignment="1" applyProtection="1">
      <alignment horizontal="left" wrapText="1"/>
      <protection locked="0"/>
    </xf>
    <xf numFmtId="0" fontId="2" fillId="2" borderId="0" xfId="0" applyFont="1" applyFill="1"/>
    <xf numFmtId="0" fontId="2" fillId="2" borderId="1" xfId="0" applyFont="1" applyFill="1" applyBorder="1"/>
    <xf numFmtId="0" fontId="6" fillId="3" borderId="11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2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2" xr:uid="{00000000-0005-0000-0000-000001000000}"/>
    <cellStyle name="Обычный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C1:P48"/>
  <sheetViews>
    <sheetView tabSelected="1" zoomScale="90" zoomScaleNormal="90" workbookViewId="0">
      <selection activeCell="O9" sqref="O9"/>
    </sheetView>
  </sheetViews>
  <sheetFormatPr defaultRowHeight="15" x14ac:dyDescent="0.25"/>
  <cols>
    <col min="3" max="3" width="15.28515625" customWidth="1"/>
    <col min="4" max="4" width="43" customWidth="1"/>
  </cols>
  <sheetData>
    <row r="1" spans="3:16" ht="15.75" thickBot="1" x14ac:dyDescent="0.3"/>
    <row r="2" spans="3:16" ht="40.9" customHeight="1" thickBot="1" x14ac:dyDescent="0.3">
      <c r="C2" s="77" t="s">
        <v>0</v>
      </c>
      <c r="D2" s="78" t="s">
        <v>44</v>
      </c>
      <c r="E2" s="79" t="s">
        <v>23</v>
      </c>
      <c r="F2" s="79" t="s">
        <v>45</v>
      </c>
      <c r="G2" s="80" t="s">
        <v>46</v>
      </c>
      <c r="H2" s="81"/>
      <c r="I2" s="81"/>
      <c r="J2" s="81"/>
      <c r="K2" s="82"/>
      <c r="L2" s="83" t="s">
        <v>25</v>
      </c>
      <c r="M2" s="84"/>
      <c r="N2" s="84"/>
      <c r="O2" s="85"/>
    </row>
    <row r="3" spans="3:16" ht="133.9" customHeight="1" thickBot="1" x14ac:dyDescent="0.3">
      <c r="C3" s="77"/>
      <c r="D3" s="78"/>
      <c r="E3" s="79"/>
      <c r="F3" s="79"/>
      <c r="G3" s="14" t="s">
        <v>71</v>
      </c>
      <c r="H3" s="15" t="s">
        <v>72</v>
      </c>
      <c r="I3" s="14" t="s">
        <v>47</v>
      </c>
      <c r="J3" s="15" t="s">
        <v>88</v>
      </c>
      <c r="K3" s="64" t="s">
        <v>32</v>
      </c>
      <c r="L3" s="58" t="s">
        <v>84</v>
      </c>
      <c r="M3" s="59" t="s">
        <v>85</v>
      </c>
      <c r="N3" s="60" t="s">
        <v>86</v>
      </c>
      <c r="O3" s="57" t="s">
        <v>87</v>
      </c>
    </row>
    <row r="4" spans="3:16" ht="15.75" thickBot="1" x14ac:dyDescent="0.3">
      <c r="C4" s="16">
        <v>1</v>
      </c>
      <c r="D4" s="3">
        <v>2</v>
      </c>
      <c r="E4" s="16">
        <v>3</v>
      </c>
      <c r="F4" s="3">
        <v>4</v>
      </c>
      <c r="G4" s="16">
        <v>5</v>
      </c>
      <c r="H4" s="3">
        <v>6</v>
      </c>
      <c r="I4" s="16">
        <v>7</v>
      </c>
      <c r="J4" s="22">
        <v>8</v>
      </c>
      <c r="K4" s="42">
        <v>9</v>
      </c>
      <c r="L4" s="62">
        <v>10</v>
      </c>
      <c r="M4" s="62">
        <v>11</v>
      </c>
      <c r="N4" s="62">
        <v>12</v>
      </c>
      <c r="O4" s="62">
        <v>13</v>
      </c>
    </row>
    <row r="5" spans="3:16" ht="15.75" thickBot="1" x14ac:dyDescent="0.3">
      <c r="C5" s="17" t="s">
        <v>73</v>
      </c>
      <c r="D5" s="18" t="s">
        <v>74</v>
      </c>
      <c r="E5" s="19">
        <f>E6+E7+E8+E9+E10+E11+E12+E13+E14+E15+E16+E17+E18+E19+E20</f>
        <v>1476</v>
      </c>
      <c r="F5" s="19">
        <f t="shared" ref="F5:K5" si="0">F6+F7+F8+F9+F10+F11+F12+F13+F14+F15+F16+F17+F18+F19+F20</f>
        <v>588</v>
      </c>
      <c r="G5" s="19">
        <f t="shared" si="0"/>
        <v>1458</v>
      </c>
      <c r="H5" s="19">
        <f t="shared" si="0"/>
        <v>0</v>
      </c>
      <c r="I5" s="19">
        <f t="shared" si="0"/>
        <v>0</v>
      </c>
      <c r="J5" s="19"/>
      <c r="K5" s="65">
        <f t="shared" si="0"/>
        <v>18</v>
      </c>
      <c r="L5" s="61"/>
      <c r="M5" s="61"/>
      <c r="N5" s="61"/>
      <c r="O5" s="61"/>
    </row>
    <row r="6" spans="3:16" ht="15" customHeight="1" thickBot="1" x14ac:dyDescent="0.3">
      <c r="C6" s="20" t="s">
        <v>33</v>
      </c>
      <c r="D6" s="21" t="s">
        <v>48</v>
      </c>
      <c r="E6" s="63">
        <v>89</v>
      </c>
      <c r="F6" s="23">
        <v>26</v>
      </c>
      <c r="G6" s="63">
        <v>86</v>
      </c>
      <c r="H6" s="3"/>
      <c r="I6" s="16"/>
      <c r="J6" s="22">
        <v>3</v>
      </c>
      <c r="K6" s="42">
        <v>3</v>
      </c>
      <c r="L6" s="49">
        <v>34</v>
      </c>
      <c r="M6" s="50">
        <v>55</v>
      </c>
      <c r="N6" s="49"/>
      <c r="O6" s="50"/>
      <c r="P6">
        <f t="shared" ref="P6:P11" si="1">SUM(L6:O6)</f>
        <v>89</v>
      </c>
    </row>
    <row r="7" spans="3:16" ht="15.75" thickBot="1" x14ac:dyDescent="0.3">
      <c r="C7" s="24" t="s">
        <v>34</v>
      </c>
      <c r="D7" s="2" t="s">
        <v>1</v>
      </c>
      <c r="E7" s="37">
        <v>117</v>
      </c>
      <c r="F7" s="23">
        <v>44</v>
      </c>
      <c r="G7" s="37">
        <v>114</v>
      </c>
      <c r="H7" s="3"/>
      <c r="I7" s="16"/>
      <c r="J7" s="22">
        <v>3</v>
      </c>
      <c r="K7" s="42">
        <v>3</v>
      </c>
      <c r="L7" s="51">
        <v>51</v>
      </c>
      <c r="M7" s="52">
        <v>66</v>
      </c>
      <c r="N7" s="51"/>
      <c r="O7" s="52"/>
      <c r="P7">
        <f t="shared" si="1"/>
        <v>117</v>
      </c>
    </row>
    <row r="8" spans="3:16" ht="15.75" thickBot="1" x14ac:dyDescent="0.3">
      <c r="C8" s="24" t="s">
        <v>35</v>
      </c>
      <c r="D8" s="2" t="s">
        <v>49</v>
      </c>
      <c r="E8" s="37">
        <v>84</v>
      </c>
      <c r="F8" s="23">
        <v>110</v>
      </c>
      <c r="G8" s="37">
        <v>84</v>
      </c>
      <c r="H8" s="3"/>
      <c r="I8" s="16"/>
      <c r="J8" s="22">
        <v>2</v>
      </c>
      <c r="K8" s="42"/>
      <c r="L8" s="51">
        <v>34</v>
      </c>
      <c r="M8" s="52">
        <v>50</v>
      </c>
      <c r="N8" s="51"/>
      <c r="O8" s="52"/>
      <c r="P8">
        <f t="shared" si="1"/>
        <v>84</v>
      </c>
    </row>
    <row r="9" spans="3:16" ht="15.75" thickBot="1" x14ac:dyDescent="0.3">
      <c r="C9" s="24" t="s">
        <v>36</v>
      </c>
      <c r="D9" s="2" t="s">
        <v>7</v>
      </c>
      <c r="E9" s="37">
        <v>260</v>
      </c>
      <c r="F9" s="23">
        <v>60</v>
      </c>
      <c r="G9" s="37">
        <v>254</v>
      </c>
      <c r="H9" s="3"/>
      <c r="I9" s="16"/>
      <c r="J9" s="22">
        <v>6</v>
      </c>
      <c r="K9" s="42">
        <v>6</v>
      </c>
      <c r="L9" s="51">
        <v>51</v>
      </c>
      <c r="M9" s="52">
        <v>72</v>
      </c>
      <c r="N9" s="51">
        <v>51</v>
      </c>
      <c r="O9" s="52">
        <v>86</v>
      </c>
      <c r="P9">
        <f t="shared" si="1"/>
        <v>260</v>
      </c>
    </row>
    <row r="10" spans="3:16" ht="15.75" thickBot="1" x14ac:dyDescent="0.3">
      <c r="C10" s="24" t="s">
        <v>37</v>
      </c>
      <c r="D10" s="2" t="s">
        <v>8</v>
      </c>
      <c r="E10" s="37">
        <v>160</v>
      </c>
      <c r="F10" s="23">
        <v>70</v>
      </c>
      <c r="G10" s="37">
        <v>160</v>
      </c>
      <c r="H10" s="3"/>
      <c r="I10" s="16"/>
      <c r="J10" s="22">
        <v>2</v>
      </c>
      <c r="K10" s="42"/>
      <c r="L10" s="51">
        <v>34</v>
      </c>
      <c r="M10" s="52">
        <v>48</v>
      </c>
      <c r="N10" s="51">
        <v>34</v>
      </c>
      <c r="O10" s="52">
        <v>44</v>
      </c>
      <c r="P10">
        <f t="shared" si="1"/>
        <v>160</v>
      </c>
    </row>
    <row r="11" spans="3:16" ht="15.75" thickBot="1" x14ac:dyDescent="0.3">
      <c r="C11" s="24" t="s">
        <v>43</v>
      </c>
      <c r="D11" s="2" t="s">
        <v>50</v>
      </c>
      <c r="E11" s="37">
        <v>154</v>
      </c>
      <c r="F11" s="23">
        <v>32</v>
      </c>
      <c r="G11" s="37">
        <v>148</v>
      </c>
      <c r="H11" s="3"/>
      <c r="I11" s="16"/>
      <c r="J11" s="22">
        <v>6</v>
      </c>
      <c r="K11" s="42">
        <v>6</v>
      </c>
      <c r="L11" s="51">
        <v>34</v>
      </c>
      <c r="M11" s="52">
        <v>48</v>
      </c>
      <c r="N11" s="51">
        <v>34</v>
      </c>
      <c r="O11" s="52">
        <v>38</v>
      </c>
      <c r="P11">
        <f t="shared" si="1"/>
        <v>154</v>
      </c>
    </row>
    <row r="12" spans="3:16" ht="15.75" thickBot="1" x14ac:dyDescent="0.3">
      <c r="C12" s="24" t="s">
        <v>38</v>
      </c>
      <c r="D12" s="2" t="s">
        <v>4</v>
      </c>
      <c r="E12" s="37">
        <v>80</v>
      </c>
      <c r="F12" s="23">
        <v>24</v>
      </c>
      <c r="G12" s="37">
        <v>80</v>
      </c>
      <c r="H12" s="3"/>
      <c r="I12" s="16"/>
      <c r="J12" s="22">
        <v>2</v>
      </c>
      <c r="K12" s="42"/>
      <c r="L12" s="51"/>
      <c r="M12" s="52"/>
      <c r="N12" s="51"/>
      <c r="O12" s="52">
        <v>80</v>
      </c>
      <c r="P12">
        <f>SUM(N12:O12)</f>
        <v>80</v>
      </c>
    </row>
    <row r="13" spans="3:16" ht="15.75" thickBot="1" x14ac:dyDescent="0.3">
      <c r="C13" s="24" t="s">
        <v>39</v>
      </c>
      <c r="D13" s="2" t="s">
        <v>5</v>
      </c>
      <c r="E13" s="37">
        <v>68</v>
      </c>
      <c r="F13" s="25">
        <v>16</v>
      </c>
      <c r="G13" s="37">
        <v>68</v>
      </c>
      <c r="H13" s="3"/>
      <c r="I13" s="16"/>
      <c r="J13" s="22">
        <v>2</v>
      </c>
      <c r="K13" s="42"/>
      <c r="L13" s="51"/>
      <c r="M13" s="52"/>
      <c r="N13" s="51"/>
      <c r="O13" s="52">
        <v>68</v>
      </c>
      <c r="P13">
        <f>SUM(N13:O13)</f>
        <v>68</v>
      </c>
    </row>
    <row r="14" spans="3:16" ht="15.75" thickBot="1" x14ac:dyDescent="0.3">
      <c r="C14" s="24" t="s">
        <v>40</v>
      </c>
      <c r="D14" s="2" t="s">
        <v>51</v>
      </c>
      <c r="E14" s="37">
        <v>118</v>
      </c>
      <c r="F14" s="23">
        <v>36</v>
      </c>
      <c r="G14" s="37">
        <v>118</v>
      </c>
      <c r="H14" s="3"/>
      <c r="I14" s="16"/>
      <c r="J14" s="22">
        <v>2</v>
      </c>
      <c r="K14" s="42"/>
      <c r="L14" s="51">
        <v>51</v>
      </c>
      <c r="M14" s="52">
        <v>48</v>
      </c>
      <c r="N14" s="51">
        <v>19</v>
      </c>
      <c r="O14" s="52"/>
      <c r="P14">
        <f t="shared" ref="P14:P19" si="2">SUM(L14:O14)</f>
        <v>118</v>
      </c>
    </row>
    <row r="15" spans="3:16" ht="15.75" thickBot="1" x14ac:dyDescent="0.3">
      <c r="C15" s="24" t="s">
        <v>41</v>
      </c>
      <c r="D15" s="2" t="s">
        <v>2</v>
      </c>
      <c r="E15" s="37">
        <v>70</v>
      </c>
      <c r="F15" s="23">
        <v>34</v>
      </c>
      <c r="G15" s="37">
        <v>70</v>
      </c>
      <c r="H15" s="3"/>
      <c r="I15" s="16"/>
      <c r="J15" s="22">
        <v>2</v>
      </c>
      <c r="K15" s="42"/>
      <c r="L15" s="51">
        <v>51</v>
      </c>
      <c r="M15" s="52">
        <v>19</v>
      </c>
      <c r="N15" s="51"/>
      <c r="O15" s="52"/>
      <c r="P15">
        <f t="shared" si="2"/>
        <v>70</v>
      </c>
    </row>
    <row r="16" spans="3:16" ht="15.75" thickBot="1" x14ac:dyDescent="0.3">
      <c r="C16" s="24" t="s">
        <v>52</v>
      </c>
      <c r="D16" s="2" t="s">
        <v>6</v>
      </c>
      <c r="E16" s="37">
        <v>38</v>
      </c>
      <c r="F16" s="23">
        <v>18</v>
      </c>
      <c r="G16" s="37">
        <v>38</v>
      </c>
      <c r="H16" s="3"/>
      <c r="I16" s="16"/>
      <c r="J16" s="22">
        <v>2</v>
      </c>
      <c r="K16" s="42"/>
      <c r="L16" s="51"/>
      <c r="M16" s="52"/>
      <c r="N16" s="51"/>
      <c r="O16" s="52">
        <v>38</v>
      </c>
      <c r="P16">
        <f t="shared" si="2"/>
        <v>38</v>
      </c>
    </row>
    <row r="17" spans="3:16" ht="15.75" thickBot="1" x14ac:dyDescent="0.3">
      <c r="C17" s="24" t="s">
        <v>42</v>
      </c>
      <c r="D17" s="2" t="s">
        <v>3</v>
      </c>
      <c r="E17" s="37">
        <v>84</v>
      </c>
      <c r="F17" s="23">
        <v>52</v>
      </c>
      <c r="G17" s="37">
        <v>84</v>
      </c>
      <c r="H17" s="3"/>
      <c r="I17" s="16"/>
      <c r="J17" s="22">
        <v>2</v>
      </c>
      <c r="K17" s="42"/>
      <c r="L17" s="51">
        <v>34</v>
      </c>
      <c r="M17" s="52">
        <v>50</v>
      </c>
      <c r="N17" s="51"/>
      <c r="O17" s="52"/>
      <c r="P17">
        <f t="shared" si="2"/>
        <v>84</v>
      </c>
    </row>
    <row r="18" spans="3:16" ht="15.75" thickBot="1" x14ac:dyDescent="0.3">
      <c r="C18" s="24" t="s">
        <v>53</v>
      </c>
      <c r="D18" s="2" t="s">
        <v>75</v>
      </c>
      <c r="E18" s="37">
        <v>70</v>
      </c>
      <c r="F18" s="23">
        <v>34</v>
      </c>
      <c r="G18" s="37">
        <v>70</v>
      </c>
      <c r="H18" s="3"/>
      <c r="I18" s="16"/>
      <c r="J18" s="22">
        <v>2</v>
      </c>
      <c r="K18" s="42"/>
      <c r="L18" s="51">
        <v>70</v>
      </c>
      <c r="M18" s="52"/>
      <c r="N18" s="51"/>
      <c r="O18" s="52"/>
      <c r="P18">
        <f t="shared" si="2"/>
        <v>70</v>
      </c>
    </row>
    <row r="19" spans="3:16" ht="15.75" thickBot="1" x14ac:dyDescent="0.3">
      <c r="C19" s="24" t="s">
        <v>54</v>
      </c>
      <c r="D19" s="4" t="s">
        <v>30</v>
      </c>
      <c r="E19" s="37">
        <v>50</v>
      </c>
      <c r="F19" s="26">
        <v>16</v>
      </c>
      <c r="G19" s="37">
        <v>50</v>
      </c>
      <c r="H19" s="3"/>
      <c r="I19" s="16"/>
      <c r="J19" s="22">
        <v>2</v>
      </c>
      <c r="K19" s="42"/>
      <c r="L19" s="51">
        <v>50</v>
      </c>
      <c r="M19" s="52"/>
      <c r="N19" s="51"/>
      <c r="O19" s="52"/>
      <c r="P19">
        <f t="shared" si="2"/>
        <v>50</v>
      </c>
    </row>
    <row r="20" spans="3:16" ht="15.75" thickBot="1" x14ac:dyDescent="0.3">
      <c r="C20" s="24" t="s">
        <v>55</v>
      </c>
      <c r="D20" s="2" t="s">
        <v>27</v>
      </c>
      <c r="E20" s="37">
        <v>34</v>
      </c>
      <c r="F20" s="27">
        <v>16</v>
      </c>
      <c r="G20" s="37">
        <v>34</v>
      </c>
      <c r="H20" s="3"/>
      <c r="I20" s="16"/>
      <c r="J20" s="22">
        <v>2</v>
      </c>
      <c r="K20" s="42"/>
      <c r="L20" s="53"/>
      <c r="M20" s="54"/>
      <c r="N20" s="53"/>
      <c r="O20" s="54">
        <v>34</v>
      </c>
      <c r="P20" s="72">
        <v>34</v>
      </c>
    </row>
    <row r="21" spans="3:16" ht="15.75" thickBot="1" x14ac:dyDescent="0.3">
      <c r="C21" s="17" t="s">
        <v>56</v>
      </c>
      <c r="D21" s="18" t="s">
        <v>57</v>
      </c>
      <c r="E21" s="19">
        <f t="shared" ref="E21:K21" si="3">E22+E23+E24+E25+E26</f>
        <v>244</v>
      </c>
      <c r="F21" s="19">
        <f t="shared" si="3"/>
        <v>78</v>
      </c>
      <c r="G21" s="19">
        <f t="shared" si="3"/>
        <v>214</v>
      </c>
      <c r="H21" s="19">
        <f t="shared" si="3"/>
        <v>0</v>
      </c>
      <c r="I21" s="19">
        <f t="shared" si="3"/>
        <v>0</v>
      </c>
      <c r="J21" s="19"/>
      <c r="K21" s="65">
        <f t="shared" si="3"/>
        <v>0</v>
      </c>
      <c r="L21" s="47"/>
      <c r="M21" s="48"/>
      <c r="N21" s="47"/>
      <c r="O21" s="48"/>
    </row>
    <row r="22" spans="3:16" ht="15.75" thickBot="1" x14ac:dyDescent="0.3">
      <c r="C22" s="8" t="s">
        <v>58</v>
      </c>
      <c r="D22" s="9" t="s">
        <v>59</v>
      </c>
      <c r="E22" s="63">
        <v>44</v>
      </c>
      <c r="F22" s="3">
        <v>14</v>
      </c>
      <c r="G22" s="63">
        <v>34</v>
      </c>
      <c r="H22" s="3"/>
      <c r="I22" s="16"/>
      <c r="J22" s="22">
        <v>2</v>
      </c>
      <c r="K22" s="42"/>
      <c r="L22" s="49"/>
      <c r="M22" s="50"/>
      <c r="N22" s="49">
        <v>44</v>
      </c>
      <c r="O22" s="50"/>
      <c r="P22">
        <f>SUM(N22:O22)</f>
        <v>44</v>
      </c>
    </row>
    <row r="23" spans="3:16" ht="30.75" thickBot="1" x14ac:dyDescent="0.3">
      <c r="C23" s="8" t="s">
        <v>60</v>
      </c>
      <c r="D23" s="9" t="s">
        <v>28</v>
      </c>
      <c r="E23" s="37">
        <v>54</v>
      </c>
      <c r="F23" s="3">
        <v>18</v>
      </c>
      <c r="G23" s="37">
        <v>34</v>
      </c>
      <c r="H23" s="3"/>
      <c r="I23" s="16"/>
      <c r="J23" s="22">
        <v>2</v>
      </c>
      <c r="K23" s="42"/>
      <c r="L23" s="51"/>
      <c r="M23" s="52"/>
      <c r="N23" s="51"/>
      <c r="O23" s="52">
        <v>54</v>
      </c>
      <c r="P23">
        <f>SUM(N23:O23)</f>
        <v>54</v>
      </c>
    </row>
    <row r="24" spans="3:16" ht="15.75" thickBot="1" x14ac:dyDescent="0.3">
      <c r="C24" s="8" t="s">
        <v>61</v>
      </c>
      <c r="D24" s="9" t="s">
        <v>16</v>
      </c>
      <c r="E24" s="37">
        <v>56</v>
      </c>
      <c r="F24" s="3">
        <v>14</v>
      </c>
      <c r="G24" s="37">
        <v>56</v>
      </c>
      <c r="H24" s="3"/>
      <c r="I24" s="16"/>
      <c r="J24" s="22">
        <v>2</v>
      </c>
      <c r="K24" s="42"/>
      <c r="L24" s="51"/>
      <c r="M24" s="52">
        <v>56</v>
      </c>
      <c r="N24" s="51"/>
      <c r="O24" s="52"/>
      <c r="P24">
        <f>SUM(L24:O24)</f>
        <v>56</v>
      </c>
    </row>
    <row r="25" spans="3:16" ht="15.75" thickBot="1" x14ac:dyDescent="0.3">
      <c r="C25" s="8" t="s">
        <v>62</v>
      </c>
      <c r="D25" s="9" t="s">
        <v>3</v>
      </c>
      <c r="E25" s="37">
        <v>56</v>
      </c>
      <c r="F25" s="3">
        <v>18</v>
      </c>
      <c r="G25" s="37">
        <v>56</v>
      </c>
      <c r="H25" s="3"/>
      <c r="I25" s="16"/>
      <c r="J25" s="22">
        <v>2</v>
      </c>
      <c r="K25" s="42"/>
      <c r="L25" s="51"/>
      <c r="M25" s="52"/>
      <c r="N25" s="51">
        <v>34</v>
      </c>
      <c r="O25" s="70">
        <v>22</v>
      </c>
      <c r="P25">
        <f>SUM(N25:O25)</f>
        <v>56</v>
      </c>
    </row>
    <row r="26" spans="3:16" ht="15.75" thickBot="1" x14ac:dyDescent="0.3">
      <c r="C26" s="8" t="s">
        <v>63</v>
      </c>
      <c r="D26" s="9" t="s">
        <v>26</v>
      </c>
      <c r="E26" s="37">
        <v>34</v>
      </c>
      <c r="F26" s="3">
        <v>14</v>
      </c>
      <c r="G26" s="37">
        <v>34</v>
      </c>
      <c r="H26" s="3"/>
      <c r="I26" s="16"/>
      <c r="J26" s="22">
        <v>2</v>
      </c>
      <c r="K26" s="42"/>
      <c r="L26" s="53"/>
      <c r="M26" s="54"/>
      <c r="N26" s="53">
        <v>34</v>
      </c>
      <c r="O26" s="54"/>
      <c r="P26">
        <f>SUM(N26:O26)</f>
        <v>34</v>
      </c>
    </row>
    <row r="27" spans="3:16" ht="15.75" thickBot="1" x14ac:dyDescent="0.3">
      <c r="C27" s="17" t="s">
        <v>9</v>
      </c>
      <c r="D27" s="17" t="s">
        <v>10</v>
      </c>
      <c r="E27" s="36">
        <f>SUM(E28,E29,E30,E31)</f>
        <v>226</v>
      </c>
      <c r="F27" s="19">
        <f t="shared" ref="F27:K27" si="4">F28+F29+F30+F31</f>
        <v>80</v>
      </c>
      <c r="G27" s="19">
        <f t="shared" si="4"/>
        <v>226</v>
      </c>
      <c r="H27" s="19">
        <f t="shared" si="4"/>
        <v>0</v>
      </c>
      <c r="I27" s="19">
        <f t="shared" si="4"/>
        <v>0</v>
      </c>
      <c r="J27" s="19"/>
      <c r="K27" s="65">
        <f t="shared" si="4"/>
        <v>0</v>
      </c>
      <c r="L27" s="47"/>
      <c r="M27" s="48"/>
      <c r="N27" s="47"/>
      <c r="O27" s="48"/>
    </row>
    <row r="28" spans="3:16" ht="26.25" thickBot="1" x14ac:dyDescent="0.3">
      <c r="C28" s="39" t="s">
        <v>11</v>
      </c>
      <c r="D28" s="38" t="s">
        <v>78</v>
      </c>
      <c r="E28" s="12">
        <v>44</v>
      </c>
      <c r="F28" s="22">
        <v>24</v>
      </c>
      <c r="G28" s="12">
        <v>44</v>
      </c>
      <c r="H28" s="22"/>
      <c r="I28" s="22"/>
      <c r="J28" s="22">
        <v>2</v>
      </c>
      <c r="K28" s="66"/>
      <c r="L28" s="49"/>
      <c r="M28" s="50"/>
      <c r="N28" s="49"/>
      <c r="O28" s="50">
        <v>44</v>
      </c>
      <c r="P28">
        <f>SUM(L28:O28)</f>
        <v>44</v>
      </c>
    </row>
    <row r="29" spans="3:16" ht="15.75" thickBot="1" x14ac:dyDescent="0.3">
      <c r="C29" s="40" t="s">
        <v>12</v>
      </c>
      <c r="D29" s="41" t="s">
        <v>79</v>
      </c>
      <c r="E29" s="12">
        <v>68</v>
      </c>
      <c r="F29" s="22">
        <v>20</v>
      </c>
      <c r="G29" s="12">
        <v>68</v>
      </c>
      <c r="H29" s="22"/>
      <c r="I29" s="22"/>
      <c r="J29" s="22">
        <v>2</v>
      </c>
      <c r="K29" s="66"/>
      <c r="L29" s="51">
        <v>34</v>
      </c>
      <c r="M29" s="52">
        <v>34</v>
      </c>
      <c r="N29" s="51"/>
      <c r="O29" s="52"/>
      <c r="P29">
        <f>SUM(L29:O29)</f>
        <v>68</v>
      </c>
    </row>
    <row r="30" spans="3:16" ht="15.75" thickBot="1" x14ac:dyDescent="0.3">
      <c r="C30" s="8" t="s">
        <v>13</v>
      </c>
      <c r="D30" s="5" t="s">
        <v>76</v>
      </c>
      <c r="E30" s="1">
        <v>66</v>
      </c>
      <c r="F30" s="22">
        <v>18</v>
      </c>
      <c r="G30" s="1">
        <v>66</v>
      </c>
      <c r="H30" s="22"/>
      <c r="I30" s="22"/>
      <c r="J30" s="22">
        <v>2</v>
      </c>
      <c r="K30" s="66"/>
      <c r="L30" s="51">
        <v>34</v>
      </c>
      <c r="M30" s="52">
        <v>32</v>
      </c>
      <c r="N30" s="51"/>
      <c r="O30" s="52"/>
      <c r="P30">
        <f>SUM(L30:O30)</f>
        <v>66</v>
      </c>
    </row>
    <row r="31" spans="3:16" ht="15.75" thickBot="1" x14ac:dyDescent="0.3">
      <c r="C31" s="8" t="s">
        <v>14</v>
      </c>
      <c r="D31" s="5" t="s">
        <v>15</v>
      </c>
      <c r="E31" s="1">
        <v>48</v>
      </c>
      <c r="F31" s="22">
        <v>18</v>
      </c>
      <c r="G31" s="1">
        <v>48</v>
      </c>
      <c r="H31" s="22"/>
      <c r="I31" s="22"/>
      <c r="J31" s="22">
        <v>2</v>
      </c>
      <c r="K31" s="67"/>
      <c r="L31" s="53"/>
      <c r="M31" s="54">
        <v>48</v>
      </c>
      <c r="N31" s="53"/>
      <c r="O31" s="54"/>
      <c r="P31">
        <f>SUM(L31:O31)</f>
        <v>48</v>
      </c>
    </row>
    <row r="32" spans="3:16" ht="15.75" thickBot="1" x14ac:dyDescent="0.3">
      <c r="C32" s="28" t="s">
        <v>17</v>
      </c>
      <c r="D32" s="17" t="s">
        <v>18</v>
      </c>
      <c r="E32" s="19">
        <f>SUM(E33+E38)</f>
        <v>970</v>
      </c>
      <c r="F32" s="19">
        <f>F33+F38</f>
        <v>652</v>
      </c>
      <c r="G32" s="19">
        <f>G33+G38</f>
        <v>370</v>
      </c>
      <c r="H32" s="19">
        <f>H33+H38</f>
        <v>576</v>
      </c>
      <c r="I32" s="19">
        <f>I33+I38</f>
        <v>0</v>
      </c>
      <c r="J32" s="19"/>
      <c r="K32" s="65">
        <f>K33+K34+K38+K39</f>
        <v>36</v>
      </c>
      <c r="L32" s="47"/>
      <c r="M32" s="48"/>
      <c r="N32" s="47"/>
      <c r="O32" s="48"/>
    </row>
    <row r="33" spans="3:16" ht="64.5" thickBot="1" x14ac:dyDescent="0.3">
      <c r="C33" s="29" t="s">
        <v>19</v>
      </c>
      <c r="D33" s="7" t="s">
        <v>80</v>
      </c>
      <c r="E33" s="30">
        <f>SUM(E34:E37)</f>
        <v>320</v>
      </c>
      <c r="F33" s="30">
        <f>SUM(F34:F36)</f>
        <v>192</v>
      </c>
      <c r="G33" s="30">
        <f>SUM(G34:G36)</f>
        <v>84</v>
      </c>
      <c r="H33" s="30">
        <f>SUM(H34:H36)</f>
        <v>144</v>
      </c>
      <c r="I33" s="30">
        <f>I34+I35+I36</f>
        <v>0</v>
      </c>
      <c r="J33" s="30"/>
      <c r="K33" s="68">
        <v>12</v>
      </c>
      <c r="L33" s="45"/>
      <c r="M33" s="46"/>
      <c r="N33" s="45"/>
      <c r="O33" s="46"/>
    </row>
    <row r="34" spans="3:16" ht="39.75" thickBot="1" x14ac:dyDescent="0.3">
      <c r="C34" s="31" t="s">
        <v>64</v>
      </c>
      <c r="D34" s="71" t="s">
        <v>81</v>
      </c>
      <c r="E34" s="1">
        <v>170</v>
      </c>
      <c r="F34" s="75">
        <v>48</v>
      </c>
      <c r="G34" s="74">
        <v>84</v>
      </c>
      <c r="H34" s="22"/>
      <c r="I34" s="22"/>
      <c r="J34" s="22"/>
      <c r="K34" s="42">
        <v>6</v>
      </c>
      <c r="L34" s="49"/>
      <c r="M34" s="50"/>
      <c r="N34" s="55"/>
      <c r="O34" s="56">
        <v>170</v>
      </c>
    </row>
    <row r="35" spans="3:16" ht="15.75" thickBot="1" x14ac:dyDescent="0.3">
      <c r="C35" s="31" t="s">
        <v>65</v>
      </c>
      <c r="D35" s="5" t="s">
        <v>20</v>
      </c>
      <c r="E35" s="1">
        <v>72</v>
      </c>
      <c r="F35" s="6">
        <v>72</v>
      </c>
      <c r="G35" s="22"/>
      <c r="H35" s="22">
        <v>72</v>
      </c>
      <c r="I35" s="22"/>
      <c r="J35" s="22"/>
      <c r="K35" s="66"/>
      <c r="L35" s="51"/>
      <c r="M35" s="52"/>
      <c r="N35" s="51"/>
      <c r="O35" s="52">
        <v>72</v>
      </c>
    </row>
    <row r="36" spans="3:16" ht="15.75" thickBot="1" x14ac:dyDescent="0.3">
      <c r="C36" s="69" t="s">
        <v>66</v>
      </c>
      <c r="D36" s="5" t="s">
        <v>21</v>
      </c>
      <c r="E36" s="1">
        <v>72</v>
      </c>
      <c r="F36" s="1">
        <v>72</v>
      </c>
      <c r="G36" s="22"/>
      <c r="H36" s="22">
        <v>72</v>
      </c>
      <c r="I36" s="22"/>
      <c r="J36" s="22"/>
      <c r="K36" s="66"/>
      <c r="L36" s="73"/>
      <c r="M36" s="73"/>
      <c r="N36" s="73"/>
      <c r="O36" s="73">
        <v>72</v>
      </c>
    </row>
    <row r="37" spans="3:16" ht="15.75" thickBot="1" x14ac:dyDescent="0.3">
      <c r="C37" s="11"/>
      <c r="D37" s="5" t="s">
        <v>89</v>
      </c>
      <c r="E37" s="1">
        <v>6</v>
      </c>
      <c r="F37" s="1"/>
      <c r="G37" s="22"/>
      <c r="H37" s="22"/>
      <c r="I37" s="22"/>
      <c r="J37" s="22"/>
      <c r="K37" s="66">
        <v>6</v>
      </c>
      <c r="L37" s="73"/>
      <c r="M37" s="73"/>
      <c r="N37" s="73"/>
      <c r="O37" s="73">
        <v>6</v>
      </c>
    </row>
    <row r="38" spans="3:16" ht="90" thickBot="1" x14ac:dyDescent="0.3">
      <c r="C38" s="32" t="s">
        <v>22</v>
      </c>
      <c r="D38" s="33" t="s">
        <v>82</v>
      </c>
      <c r="E38" s="30">
        <f>E39+E40+E41+E42</f>
        <v>650</v>
      </c>
      <c r="F38" s="30">
        <f t="shared" ref="F38:I38" si="5">F39+F40+F41</f>
        <v>460</v>
      </c>
      <c r="G38" s="30">
        <f t="shared" si="5"/>
        <v>286</v>
      </c>
      <c r="H38" s="30">
        <f t="shared" si="5"/>
        <v>432</v>
      </c>
      <c r="I38" s="30">
        <f t="shared" si="5"/>
        <v>0</v>
      </c>
      <c r="J38" s="30"/>
      <c r="K38" s="68">
        <v>12</v>
      </c>
      <c r="L38" s="45"/>
      <c r="M38" s="46"/>
      <c r="N38" s="45"/>
      <c r="O38" s="46"/>
    </row>
    <row r="39" spans="3:16" ht="51.75" thickBot="1" x14ac:dyDescent="0.3">
      <c r="C39" s="34" t="s">
        <v>31</v>
      </c>
      <c r="D39" s="2" t="s">
        <v>83</v>
      </c>
      <c r="E39" s="22">
        <v>212</v>
      </c>
      <c r="F39" s="74">
        <v>28</v>
      </c>
      <c r="G39" s="74">
        <v>286</v>
      </c>
      <c r="H39" s="22"/>
      <c r="I39" s="22"/>
      <c r="J39" s="22"/>
      <c r="K39" s="66">
        <v>6</v>
      </c>
      <c r="L39" s="49">
        <v>50</v>
      </c>
      <c r="M39" s="50">
        <v>58</v>
      </c>
      <c r="N39" s="49">
        <v>104</v>
      </c>
      <c r="O39" s="50"/>
      <c r="P39">
        <f>SUM(L39:O39)</f>
        <v>212</v>
      </c>
    </row>
    <row r="40" spans="3:16" ht="15.75" thickBot="1" x14ac:dyDescent="0.3">
      <c r="C40" s="34" t="s">
        <v>68</v>
      </c>
      <c r="D40" s="34" t="s">
        <v>20</v>
      </c>
      <c r="E40" s="22">
        <v>180</v>
      </c>
      <c r="F40" s="22">
        <v>180</v>
      </c>
      <c r="G40" s="22"/>
      <c r="H40" s="22">
        <v>180</v>
      </c>
      <c r="I40" s="22"/>
      <c r="J40" s="22"/>
      <c r="K40" s="66"/>
      <c r="L40" s="51"/>
      <c r="M40" s="52">
        <v>180</v>
      </c>
      <c r="N40" s="51"/>
      <c r="O40" s="52"/>
    </row>
    <row r="41" spans="3:16" ht="15.75" thickBot="1" x14ac:dyDescent="0.3">
      <c r="C41" s="34" t="s">
        <v>69</v>
      </c>
      <c r="D41" s="34" t="s">
        <v>67</v>
      </c>
      <c r="E41" s="22">
        <v>252</v>
      </c>
      <c r="F41" s="22">
        <v>252</v>
      </c>
      <c r="G41" s="22"/>
      <c r="H41" s="22">
        <v>252</v>
      </c>
      <c r="I41" s="22"/>
      <c r="J41" s="22"/>
      <c r="K41" s="66"/>
      <c r="L41" s="51"/>
      <c r="M41" s="52"/>
      <c r="N41" s="51">
        <v>252</v>
      </c>
      <c r="O41" s="52"/>
    </row>
    <row r="42" spans="3:16" ht="15.75" thickBot="1" x14ac:dyDescent="0.3">
      <c r="C42" s="34"/>
      <c r="D42" s="34" t="s">
        <v>77</v>
      </c>
      <c r="E42" s="22">
        <v>6</v>
      </c>
      <c r="F42" s="22"/>
      <c r="G42" s="22"/>
      <c r="H42" s="22"/>
      <c r="I42" s="22"/>
      <c r="J42" s="22"/>
      <c r="K42" s="66">
        <v>6</v>
      </c>
      <c r="L42" s="51"/>
      <c r="M42" s="52"/>
      <c r="N42" s="51">
        <v>6</v>
      </c>
      <c r="O42" s="52"/>
    </row>
    <row r="43" spans="3:16" ht="15.75" thickBot="1" x14ac:dyDescent="0.3">
      <c r="C43" s="35" t="s">
        <v>70</v>
      </c>
      <c r="D43" s="35" t="s">
        <v>24</v>
      </c>
      <c r="E43" s="22">
        <v>36</v>
      </c>
      <c r="F43" s="22"/>
      <c r="G43" s="22"/>
      <c r="H43" s="22"/>
      <c r="I43" s="22"/>
      <c r="J43" s="22"/>
      <c r="K43" s="66"/>
      <c r="L43" s="51"/>
      <c r="M43" s="52"/>
      <c r="N43" s="51"/>
      <c r="O43" s="52">
        <v>36</v>
      </c>
    </row>
    <row r="44" spans="3:16" ht="15.75" thickBot="1" x14ac:dyDescent="0.3">
      <c r="C44" s="76" t="s">
        <v>29</v>
      </c>
      <c r="D44" s="76"/>
      <c r="E44" s="10">
        <f>SUM(E5+E21+E27+E32+E43)</f>
        <v>2952</v>
      </c>
      <c r="F44" s="10"/>
      <c r="G44" s="10"/>
      <c r="H44" s="10"/>
      <c r="I44" s="10"/>
      <c r="J44" s="10"/>
      <c r="K44" s="13"/>
      <c r="L44" s="43">
        <f>SUM(L6:L43)</f>
        <v>612</v>
      </c>
      <c r="M44" s="44">
        <f>SUM(M6:M43)</f>
        <v>864</v>
      </c>
      <c r="N44" s="43">
        <f>SUM(N9:N43)</f>
        <v>612</v>
      </c>
      <c r="O44" s="44">
        <f>SUM(O9:O43)</f>
        <v>864</v>
      </c>
    </row>
    <row r="48" spans="3:16" x14ac:dyDescent="0.25">
      <c r="L48">
        <v>612</v>
      </c>
      <c r="M48">
        <v>864</v>
      </c>
    </row>
  </sheetData>
  <mergeCells count="7">
    <mergeCell ref="C44:D44"/>
    <mergeCell ref="L2:O2"/>
    <mergeCell ref="C2:C3"/>
    <mergeCell ref="D2:D3"/>
    <mergeCell ref="E2:E3"/>
    <mergeCell ref="F2:F3"/>
    <mergeCell ref="G2:K2"/>
  </mergeCells>
  <printOptions horizontalCentered="1" verticalCentered="1"/>
  <pageMargins left="0.23622047244094491" right="0.23622047244094491" top="0.74803149606299213" bottom="0.55118110236220474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29.01.34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Людмила</cp:lastModifiedBy>
  <cp:lastPrinted>2024-08-23T08:04:56Z</cp:lastPrinted>
  <dcterms:created xsi:type="dcterms:W3CDTF">2019-08-05T04:53:23Z</dcterms:created>
  <dcterms:modified xsi:type="dcterms:W3CDTF">2024-09-29T17:10:34Z</dcterms:modified>
</cp:coreProperties>
</file>