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010" activeTab="1"/>
  </bookViews>
  <sheets>
    <sheet name="2022" sheetId="9" r:id="rId1"/>
    <sheet name="18.03" sheetId="10" r:id="rId2"/>
    <sheet name="2023" sheetId="8" r:id="rId3"/>
    <sheet name="2024" sheetId="7" r:id="rId4"/>
  </sheets>
  <calcPr calcId="145621" refMode="R1C1"/>
</workbook>
</file>

<file path=xl/calcChain.xml><?xml version="1.0" encoding="utf-8"?>
<calcChain xmlns="http://schemas.openxmlformats.org/spreadsheetml/2006/main">
  <c r="C40" i="10" l="1"/>
  <c r="C39" i="10"/>
  <c r="C41" i="10"/>
  <c r="C42" i="10"/>
  <c r="C35" i="10"/>
  <c r="C36" i="10"/>
  <c r="D30" i="10"/>
  <c r="D27" i="10"/>
  <c r="D24" i="10"/>
  <c r="D23" i="10"/>
  <c r="D15" i="10"/>
  <c r="D11" i="10"/>
  <c r="D7" i="10"/>
  <c r="D4" i="10"/>
  <c r="C43" i="10" l="1"/>
  <c r="D33" i="10"/>
  <c r="E36" i="10" s="1"/>
  <c r="C37" i="10"/>
  <c r="C25" i="7"/>
  <c r="D14" i="7"/>
  <c r="D11" i="7"/>
  <c r="D13" i="7"/>
  <c r="D20" i="7"/>
  <c r="D17" i="7"/>
  <c r="D7" i="7"/>
  <c r="D4" i="7"/>
  <c r="C29" i="8"/>
  <c r="C28" i="8"/>
  <c r="D26" i="8"/>
  <c r="D17" i="8"/>
  <c r="D16" i="8"/>
  <c r="D23" i="8"/>
  <c r="D20" i="8"/>
  <c r="D7" i="8"/>
  <c r="D4" i="8"/>
  <c r="C33" i="9"/>
  <c r="C34" i="9"/>
  <c r="D22" i="9"/>
  <c r="D21" i="9"/>
  <c r="D4" i="9"/>
  <c r="D11" i="9"/>
  <c r="D23" i="7" l="1"/>
  <c r="E26" i="7" s="1"/>
  <c r="C26" i="7"/>
  <c r="C27" i="7" s="1"/>
  <c r="D11" i="8"/>
  <c r="E29" i="8"/>
  <c r="C30" i="8"/>
  <c r="D25" i="9"/>
  <c r="D28" i="9"/>
  <c r="D7" i="9"/>
  <c r="C35" i="9" l="1"/>
  <c r="D15" i="9"/>
  <c r="D31" i="9" l="1"/>
  <c r="E34" i="9" s="1"/>
</calcChain>
</file>

<file path=xl/sharedStrings.xml><?xml version="1.0" encoding="utf-8"?>
<sst xmlns="http://schemas.openxmlformats.org/spreadsheetml/2006/main" count="231" uniqueCount="47">
  <si>
    <t>№</t>
  </si>
  <si>
    <t>Наименование</t>
  </si>
  <si>
    <t>По старому статья</t>
  </si>
  <si>
    <t>Сумма</t>
  </si>
  <si>
    <t>Закон</t>
  </si>
  <si>
    <t>Услуги связи</t>
  </si>
  <si>
    <t>п.4</t>
  </si>
  <si>
    <t>Комунальные услуги</t>
  </si>
  <si>
    <t>Эл.энергия</t>
  </si>
  <si>
    <t>Содержание жилья</t>
  </si>
  <si>
    <t>Тех.обсл.зданий и сооружений</t>
  </si>
  <si>
    <t>Прочие услуги</t>
  </si>
  <si>
    <t>ФРЦ</t>
  </si>
  <si>
    <t>п.5</t>
  </si>
  <si>
    <t>Медосмотр</t>
  </si>
  <si>
    <t>Материальные затраты</t>
  </si>
  <si>
    <t>Всего</t>
  </si>
  <si>
    <t>Итого:</t>
  </si>
  <si>
    <t>Охранные услуги</t>
  </si>
  <si>
    <t>Уголь</t>
  </si>
  <si>
    <t>Основные средства</t>
  </si>
  <si>
    <t>Водоснабжение</t>
  </si>
  <si>
    <t>Противопожарные услуги</t>
  </si>
  <si>
    <t>Учебники</t>
  </si>
  <si>
    <t>Канцтовары и хозтовары</t>
  </si>
  <si>
    <t>ТКО</t>
  </si>
  <si>
    <t xml:space="preserve">Головатовская </t>
  </si>
  <si>
    <t>п.5 - это договора до 600 тыс.рубл.</t>
  </si>
  <si>
    <t>ИКЗ п.4</t>
  </si>
  <si>
    <t>ИКЗ п.5</t>
  </si>
  <si>
    <t>п.4 - это договора до 600 тыс.рубл.</t>
  </si>
  <si>
    <t>Питание (ОВЗ 1-4 кл.)</t>
  </si>
  <si>
    <t>Питание (ОВЗ 5-11 кл.)</t>
  </si>
  <si>
    <t>Питания (малообесп. 5-11 кл.)</t>
  </si>
  <si>
    <t>Горячее питание 1-4 классы</t>
  </si>
  <si>
    <t>Пришкольный лагерь</t>
  </si>
  <si>
    <t>Дератизация</t>
  </si>
  <si>
    <t>интернет</t>
  </si>
  <si>
    <t>Сайт интернет обслуживание</t>
  </si>
  <si>
    <t>оборудование КРУЖКИ</t>
  </si>
  <si>
    <t>223610102876561010100100010000000244</t>
  </si>
  <si>
    <t>223610102876561010100100020000000000</t>
  </si>
  <si>
    <t>Оценка условий труда</t>
  </si>
  <si>
    <t>323 п.4</t>
  </si>
  <si>
    <t>244 п.4</t>
  </si>
  <si>
    <t>244 п.5</t>
  </si>
  <si>
    <t>247 п.5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</si>
</sst>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Fill="1"/>
    <xf numFmtId="0" fontId="1" fillId="0" borderId="1" xfId="1" applyNumberFormat="1" applyFont="1" applyFill="1" applyBorder="1" applyAlignment="1" applyProtection="1"/>
    <xf numFmtId="0" fontId="1" fillId="0" borderId="1" xfId="1" applyFill="1" applyBorder="1" applyAlignment="1">
      <alignment wrapText="1"/>
    </xf>
    <xf numFmtId="0" fontId="1" fillId="0" borderId="1" xfId="1" applyNumberFormat="1" applyFont="1" applyFill="1" applyBorder="1" applyAlignment="1" applyProtection="1">
      <alignment wrapText="1"/>
    </xf>
    <xf numFmtId="0" fontId="1" fillId="0" borderId="1" xfId="1" applyFont="1" applyFill="1" applyBorder="1" applyAlignment="1">
      <alignment wrapText="1"/>
    </xf>
    <xf numFmtId="0" fontId="1" fillId="0" borderId="2" xfId="1" applyNumberFormat="1" applyFont="1" applyFill="1" applyBorder="1" applyAlignment="1" applyProtection="1"/>
    <xf numFmtId="0" fontId="1" fillId="0" borderId="2" xfId="1" applyNumberFormat="1" applyFont="1" applyFill="1" applyBorder="1" applyAlignment="1" applyProtection="1">
      <alignment wrapText="1"/>
    </xf>
    <xf numFmtId="0" fontId="1" fillId="0" borderId="3" xfId="1" applyNumberFormat="1" applyFont="1" applyFill="1" applyBorder="1" applyAlignment="1" applyProtection="1"/>
    <xf numFmtId="0" fontId="1" fillId="0" borderId="3" xfId="1" applyNumberFormat="1" applyFont="1" applyFill="1" applyBorder="1" applyAlignment="1" applyProtection="1">
      <alignment wrapText="1"/>
    </xf>
    <xf numFmtId="0" fontId="2" fillId="0" borderId="4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wrapText="1"/>
    </xf>
    <xf numFmtId="0" fontId="2" fillId="0" borderId="5" xfId="1" applyNumberFormat="1" applyFont="1" applyFill="1" applyBorder="1" applyAlignment="1" applyProtection="1"/>
    <xf numFmtId="0" fontId="1" fillId="0" borderId="3" xfId="1" applyFont="1" applyFill="1" applyBorder="1" applyAlignment="1">
      <alignment wrapText="1"/>
    </xf>
    <xf numFmtId="0" fontId="1" fillId="0" borderId="5" xfId="1" applyNumberFormat="1" applyFont="1" applyFill="1" applyBorder="1" applyAlignment="1" applyProtection="1"/>
    <xf numFmtId="0" fontId="1" fillId="0" borderId="4" xfId="1" applyNumberFormat="1" applyFont="1" applyFill="1" applyBorder="1" applyAlignment="1" applyProtection="1"/>
    <xf numFmtId="0" fontId="2" fillId="0" borderId="5" xfId="1" applyFont="1" applyFill="1" applyBorder="1" applyAlignment="1">
      <alignment wrapText="1"/>
    </xf>
    <xf numFmtId="0" fontId="1" fillId="0" borderId="7" xfId="1" applyNumberFormat="1" applyFont="1" applyFill="1" applyBorder="1" applyAlignment="1" applyProtection="1"/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wrapText="1"/>
    </xf>
    <xf numFmtId="0" fontId="1" fillId="0" borderId="6" xfId="1" applyFill="1" applyBorder="1"/>
    <xf numFmtId="0" fontId="1" fillId="0" borderId="1" xfId="1" applyFill="1" applyBorder="1"/>
    <xf numFmtId="0" fontId="2" fillId="0" borderId="6" xfId="1" applyFont="1" applyFill="1" applyBorder="1"/>
    <xf numFmtId="0" fontId="0" fillId="0" borderId="0" xfId="0" applyFill="1"/>
    <xf numFmtId="0" fontId="1" fillId="0" borderId="8" xfId="1" applyNumberFormat="1" applyFont="1" applyFill="1" applyBorder="1" applyAlignment="1" applyProtection="1"/>
    <xf numFmtId="0" fontId="1" fillId="0" borderId="7" xfId="1" applyNumberFormat="1" applyFont="1" applyFill="1" applyBorder="1" applyAlignment="1" applyProtection="1">
      <alignment wrapText="1"/>
    </xf>
    <xf numFmtId="4" fontId="2" fillId="0" borderId="5" xfId="1" applyNumberFormat="1" applyFont="1" applyFill="1" applyBorder="1" applyAlignment="1" applyProtection="1"/>
    <xf numFmtId="4" fontId="1" fillId="0" borderId="3" xfId="1" applyNumberFormat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/>
    <xf numFmtId="4" fontId="1" fillId="0" borderId="1" xfId="1" applyNumberFormat="1" applyFill="1" applyBorder="1"/>
    <xf numFmtId="4" fontId="2" fillId="0" borderId="6" xfId="1" applyNumberFormat="1" applyFont="1" applyFill="1" applyBorder="1"/>
    <xf numFmtId="4" fontId="1" fillId="0" borderId="0" xfId="1" applyNumberFormat="1" applyFill="1"/>
    <xf numFmtId="4" fontId="0" fillId="0" borderId="0" xfId="0" applyNumberFormat="1" applyFill="1"/>
    <xf numFmtId="0" fontId="1" fillId="0" borderId="2" xfId="1" applyFill="1" applyBorder="1"/>
    <xf numFmtId="0" fontId="1" fillId="0" borderId="1" xfId="1" applyFont="1" applyFill="1" applyBorder="1"/>
    <xf numFmtId="0" fontId="1" fillId="0" borderId="9" xfId="1" applyNumberFormat="1" applyFont="1" applyFill="1" applyBorder="1" applyAlignment="1" applyProtection="1"/>
    <xf numFmtId="0" fontId="1" fillId="0" borderId="10" xfId="1" applyNumberFormat="1" applyFont="1" applyFill="1" applyBorder="1" applyAlignment="1" applyProtection="1">
      <alignment wrapText="1"/>
    </xf>
    <xf numFmtId="0" fontId="1" fillId="0" borderId="10" xfId="1" applyNumberFormat="1" applyFont="1" applyFill="1" applyBorder="1" applyAlignment="1" applyProtection="1"/>
    <xf numFmtId="4" fontId="1" fillId="0" borderId="10" xfId="1" applyNumberFormat="1" applyFont="1" applyFill="1" applyBorder="1" applyAlignment="1" applyProtection="1"/>
    <xf numFmtId="0" fontId="1" fillId="0" borderId="10" xfId="1" applyFont="1" applyFill="1" applyBorder="1"/>
    <xf numFmtId="0" fontId="0" fillId="0" borderId="0" xfId="0" applyFont="1"/>
    <xf numFmtId="0" fontId="1" fillId="0" borderId="11" xfId="1" applyNumberFormat="1" applyFont="1" applyFill="1" applyBorder="1" applyAlignment="1" applyProtection="1"/>
    <xf numFmtId="0" fontId="1" fillId="0" borderId="3" xfId="1" applyFont="1" applyFill="1" applyBorder="1"/>
    <xf numFmtId="0" fontId="1" fillId="0" borderId="7" xfId="1" applyFont="1" applyFill="1" applyBorder="1" applyAlignment="1">
      <alignment wrapText="1"/>
    </xf>
    <xf numFmtId="0" fontId="1" fillId="0" borderId="12" xfId="1" applyFill="1" applyBorder="1"/>
    <xf numFmtId="0" fontId="2" fillId="0" borderId="0" xfId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3" xfId="1" applyFill="1" applyBorder="1"/>
    <xf numFmtId="0" fontId="1" fillId="0" borderId="1" xfId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120" zoomScaleNormal="120" workbookViewId="0">
      <selection activeCell="I9" sqref="I9"/>
    </sheetView>
  </sheetViews>
  <sheetFormatPr defaultRowHeight="15" x14ac:dyDescent="0.25"/>
  <cols>
    <col min="1" max="1" width="5.140625" customWidth="1"/>
    <col min="2" max="2" width="35.140625" customWidth="1"/>
    <col min="3" max="3" width="14" style="27" customWidth="1"/>
    <col min="4" max="4" width="12.7109375" customWidth="1"/>
    <col min="5" max="5" width="13.85546875" style="27" customWidth="1"/>
    <col min="10" max="10" width="14.140625" customWidth="1"/>
  </cols>
  <sheetData>
    <row r="1" spans="1:11" x14ac:dyDescent="0.25">
      <c r="A1" s="1"/>
      <c r="B1" s="1" t="s">
        <v>30</v>
      </c>
      <c r="C1" s="2"/>
      <c r="D1" s="51" t="s">
        <v>26</v>
      </c>
      <c r="E1" s="51"/>
      <c r="G1" s="52" t="s">
        <v>40</v>
      </c>
      <c r="H1" s="52"/>
      <c r="I1" s="52"/>
      <c r="J1" s="52"/>
      <c r="K1" t="s">
        <v>28</v>
      </c>
    </row>
    <row r="2" spans="1:11" ht="15.75" thickBot="1" x14ac:dyDescent="0.3">
      <c r="A2" s="1"/>
      <c r="B2" s="1" t="s">
        <v>27</v>
      </c>
      <c r="C2" s="2"/>
      <c r="D2" s="2"/>
      <c r="E2" s="2"/>
      <c r="G2" s="52" t="s">
        <v>41</v>
      </c>
      <c r="H2" s="52"/>
      <c r="I2" s="52"/>
      <c r="J2" s="52"/>
      <c r="K2" t="s">
        <v>29</v>
      </c>
    </row>
    <row r="3" spans="1:11" ht="23.25" thickBo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22" t="s">
        <v>4</v>
      </c>
    </row>
    <row r="4" spans="1:11" ht="15.75" thickBot="1" x14ac:dyDescent="0.3">
      <c r="A4" s="11"/>
      <c r="B4" s="12" t="s">
        <v>5</v>
      </c>
      <c r="C4" s="13">
        <v>221</v>
      </c>
      <c r="D4" s="30">
        <f>SUM(D5:D6)</f>
        <v>119100</v>
      </c>
      <c r="E4" s="24"/>
    </row>
    <row r="5" spans="1:11" x14ac:dyDescent="0.25">
      <c r="A5" s="9">
        <v>1</v>
      </c>
      <c r="B5" s="14" t="s">
        <v>5</v>
      </c>
      <c r="C5" s="9"/>
      <c r="D5" s="31">
        <v>5700</v>
      </c>
      <c r="E5" s="25" t="s">
        <v>6</v>
      </c>
    </row>
    <row r="6" spans="1:11" ht="15.75" thickBot="1" x14ac:dyDescent="0.3">
      <c r="A6" s="28">
        <v>2</v>
      </c>
      <c r="B6" s="49" t="s">
        <v>37</v>
      </c>
      <c r="C6" s="18"/>
      <c r="D6" s="34">
        <v>113400</v>
      </c>
      <c r="E6" s="50" t="s">
        <v>6</v>
      </c>
    </row>
    <row r="7" spans="1:11" ht="15.75" thickBot="1" x14ac:dyDescent="0.3">
      <c r="A7" s="11"/>
      <c r="B7" s="12" t="s">
        <v>7</v>
      </c>
      <c r="C7" s="13">
        <v>223</v>
      </c>
      <c r="D7" s="30">
        <f>SUM(D8:D10)</f>
        <v>445400</v>
      </c>
      <c r="E7" s="24"/>
    </row>
    <row r="8" spans="1:11" x14ac:dyDescent="0.25">
      <c r="A8" s="41">
        <v>3</v>
      </c>
      <c r="B8" s="42" t="s">
        <v>25</v>
      </c>
      <c r="C8" s="43"/>
      <c r="D8" s="44">
        <v>11100</v>
      </c>
      <c r="E8" s="45" t="s">
        <v>6</v>
      </c>
    </row>
    <row r="9" spans="1:11" x14ac:dyDescent="0.25">
      <c r="A9" s="9">
        <v>4</v>
      </c>
      <c r="B9" s="10" t="s">
        <v>8</v>
      </c>
      <c r="C9" s="9"/>
      <c r="D9" s="31">
        <v>401600</v>
      </c>
      <c r="E9" s="40" t="s">
        <v>13</v>
      </c>
    </row>
    <row r="10" spans="1:11" ht="15.75" thickBot="1" x14ac:dyDescent="0.3">
      <c r="A10" s="28">
        <v>5</v>
      </c>
      <c r="B10" s="29" t="s">
        <v>21</v>
      </c>
      <c r="C10" s="18"/>
      <c r="D10" s="34">
        <v>32700</v>
      </c>
      <c r="E10" s="25" t="s">
        <v>6</v>
      </c>
    </row>
    <row r="11" spans="1:11" ht="15.75" thickBot="1" x14ac:dyDescent="0.3">
      <c r="A11" s="11"/>
      <c r="B11" s="12" t="s">
        <v>9</v>
      </c>
      <c r="C11" s="13">
        <v>225</v>
      </c>
      <c r="D11" s="30">
        <f>SUM(D12:D14)</f>
        <v>98700</v>
      </c>
      <c r="E11" s="24"/>
    </row>
    <row r="12" spans="1:11" s="46" customFormat="1" x14ac:dyDescent="0.25">
      <c r="A12" s="28">
        <v>6</v>
      </c>
      <c r="B12" s="29" t="s">
        <v>36</v>
      </c>
      <c r="C12" s="18"/>
      <c r="D12" s="34">
        <v>1400</v>
      </c>
      <c r="E12" s="45" t="s">
        <v>6</v>
      </c>
    </row>
    <row r="13" spans="1:11" x14ac:dyDescent="0.25">
      <c r="A13" s="3">
        <v>7</v>
      </c>
      <c r="B13" s="5" t="s">
        <v>22</v>
      </c>
      <c r="C13" s="3"/>
      <c r="D13" s="32">
        <v>66300</v>
      </c>
      <c r="E13" s="25" t="s">
        <v>6</v>
      </c>
    </row>
    <row r="14" spans="1:11" ht="15.75" thickBot="1" x14ac:dyDescent="0.3">
      <c r="A14" s="7">
        <v>8</v>
      </c>
      <c r="B14" s="8" t="s">
        <v>10</v>
      </c>
      <c r="C14" s="7"/>
      <c r="D14" s="33">
        <v>31000</v>
      </c>
      <c r="E14" s="25" t="s">
        <v>6</v>
      </c>
    </row>
    <row r="15" spans="1:11" ht="15.75" thickBot="1" x14ac:dyDescent="0.3">
      <c r="A15" s="11"/>
      <c r="B15" s="17" t="s">
        <v>11</v>
      </c>
      <c r="C15" s="13">
        <v>226</v>
      </c>
      <c r="D15" s="30">
        <f>SUM(D16:D24)</f>
        <v>2111115</v>
      </c>
      <c r="E15" s="26"/>
    </row>
    <row r="16" spans="1:11" x14ac:dyDescent="0.25">
      <c r="A16" s="7">
        <v>9</v>
      </c>
      <c r="B16" s="8" t="s">
        <v>18</v>
      </c>
      <c r="C16" s="7"/>
      <c r="D16" s="33">
        <v>15000</v>
      </c>
      <c r="E16" s="39" t="s">
        <v>6</v>
      </c>
    </row>
    <row r="17" spans="1:5" ht="16.5" customHeight="1" x14ac:dyDescent="0.25">
      <c r="A17" s="3">
        <v>10</v>
      </c>
      <c r="B17" s="6" t="s">
        <v>14</v>
      </c>
      <c r="C17" s="3"/>
      <c r="D17" s="32">
        <v>30200</v>
      </c>
      <c r="E17" s="25" t="s">
        <v>6</v>
      </c>
    </row>
    <row r="18" spans="1:5" ht="16.5" customHeight="1" x14ac:dyDescent="0.25">
      <c r="A18" s="7">
        <v>11</v>
      </c>
      <c r="B18" s="6" t="s">
        <v>31</v>
      </c>
      <c r="C18" s="3"/>
      <c r="D18" s="32">
        <v>12640</v>
      </c>
      <c r="E18" s="48" t="s">
        <v>6</v>
      </c>
    </row>
    <row r="19" spans="1:5" ht="16.5" customHeight="1" x14ac:dyDescent="0.25">
      <c r="A19" s="3">
        <v>12</v>
      </c>
      <c r="B19" s="6" t="s">
        <v>32</v>
      </c>
      <c r="C19" s="3"/>
      <c r="D19" s="32">
        <v>106650</v>
      </c>
      <c r="E19" s="48" t="s">
        <v>6</v>
      </c>
    </row>
    <row r="20" spans="1:5" ht="16.5" customHeight="1" x14ac:dyDescent="0.25">
      <c r="A20" s="7">
        <v>13</v>
      </c>
      <c r="B20" s="6" t="s">
        <v>33</v>
      </c>
      <c r="C20" s="3"/>
      <c r="D20" s="32">
        <v>79035</v>
      </c>
      <c r="E20" s="48" t="s">
        <v>6</v>
      </c>
    </row>
    <row r="21" spans="1:5" ht="16.5" customHeight="1" x14ac:dyDescent="0.25">
      <c r="A21" s="3">
        <v>14</v>
      </c>
      <c r="B21" s="6" t="s">
        <v>34</v>
      </c>
      <c r="C21" s="3"/>
      <c r="D21" s="32">
        <f>187600+916100</f>
        <v>1103700</v>
      </c>
      <c r="E21" s="40" t="s">
        <v>13</v>
      </c>
    </row>
    <row r="22" spans="1:5" ht="16.5" customHeight="1" x14ac:dyDescent="0.25">
      <c r="A22" s="7">
        <v>15</v>
      </c>
      <c r="B22" s="6" t="s">
        <v>35</v>
      </c>
      <c r="C22" s="3"/>
      <c r="D22" s="32">
        <f>200000+10090</f>
        <v>210090</v>
      </c>
      <c r="E22" s="48" t="s">
        <v>13</v>
      </c>
    </row>
    <row r="23" spans="1:5" x14ac:dyDescent="0.25">
      <c r="A23" s="3">
        <v>16</v>
      </c>
      <c r="B23" s="6" t="s">
        <v>12</v>
      </c>
      <c r="C23" s="3"/>
      <c r="D23" s="32">
        <v>403800</v>
      </c>
      <c r="E23" s="40" t="s">
        <v>13</v>
      </c>
    </row>
    <row r="24" spans="1:5" ht="15.75" thickBot="1" x14ac:dyDescent="0.3">
      <c r="A24" s="7">
        <v>17</v>
      </c>
      <c r="B24" s="5" t="s">
        <v>38</v>
      </c>
      <c r="C24" s="3"/>
      <c r="D24" s="31">
        <v>150000</v>
      </c>
      <c r="E24" s="25" t="s">
        <v>13</v>
      </c>
    </row>
    <row r="25" spans="1:5" ht="15.75" thickBot="1" x14ac:dyDescent="0.3">
      <c r="A25" s="11"/>
      <c r="B25" s="12" t="s">
        <v>20</v>
      </c>
      <c r="C25" s="13"/>
      <c r="D25" s="30">
        <f>SUM(D26:D27)</f>
        <v>829000</v>
      </c>
      <c r="E25" s="26"/>
    </row>
    <row r="26" spans="1:5" ht="16.5" customHeight="1" x14ac:dyDescent="0.25">
      <c r="A26" s="43">
        <v>18</v>
      </c>
      <c r="B26" s="6" t="s">
        <v>39</v>
      </c>
      <c r="C26" s="3"/>
      <c r="D26" s="32">
        <v>229000</v>
      </c>
      <c r="E26" s="40" t="s">
        <v>13</v>
      </c>
    </row>
    <row r="27" spans="1:5" ht="15.75" thickBot="1" x14ac:dyDescent="0.3">
      <c r="A27" s="9">
        <v>19</v>
      </c>
      <c r="B27" s="10" t="s">
        <v>23</v>
      </c>
      <c r="C27" s="9"/>
      <c r="D27" s="31">
        <v>600000</v>
      </c>
      <c r="E27" s="25" t="s">
        <v>6</v>
      </c>
    </row>
    <row r="28" spans="1:5" ht="15.75" thickBot="1" x14ac:dyDescent="0.3">
      <c r="A28" s="16"/>
      <c r="B28" s="12" t="s">
        <v>15</v>
      </c>
      <c r="C28" s="13">
        <v>340</v>
      </c>
      <c r="D28" s="30">
        <f>SUM(D29:D30)</f>
        <v>1062400</v>
      </c>
      <c r="E28" s="26"/>
    </row>
    <row r="29" spans="1:5" x14ac:dyDescent="0.25">
      <c r="A29" s="47">
        <v>20</v>
      </c>
      <c r="B29" s="10" t="s">
        <v>19</v>
      </c>
      <c r="C29" s="9"/>
      <c r="D29" s="31">
        <v>716800</v>
      </c>
      <c r="E29" s="48" t="s">
        <v>13</v>
      </c>
    </row>
    <row r="30" spans="1:5" ht="15.75" thickBot="1" x14ac:dyDescent="0.3">
      <c r="A30" s="3">
        <v>21</v>
      </c>
      <c r="B30" s="5" t="s">
        <v>24</v>
      </c>
      <c r="C30" s="3"/>
      <c r="D30" s="32">
        <v>345600</v>
      </c>
      <c r="E30" s="25" t="s">
        <v>6</v>
      </c>
    </row>
    <row r="31" spans="1:5" ht="15.75" thickBot="1" x14ac:dyDescent="0.3">
      <c r="A31" s="16"/>
      <c r="B31" s="12" t="s">
        <v>16</v>
      </c>
      <c r="C31" s="15"/>
      <c r="D31" s="30">
        <f>D4+D7+D11+D15+D25+D28</f>
        <v>4665715</v>
      </c>
      <c r="E31" s="24"/>
    </row>
    <row r="33" spans="1:5" x14ac:dyDescent="0.25">
      <c r="A33" s="1"/>
      <c r="B33" s="4" t="s">
        <v>6</v>
      </c>
      <c r="C33" s="35">
        <f>D30+D20+D19+D18+D17+D16+D14+D13+D12+D10+D8+D6+D5+D27</f>
        <v>1450725</v>
      </c>
      <c r="D33" s="1"/>
      <c r="E33" s="2"/>
    </row>
    <row r="34" spans="1:5" ht="15.75" thickBot="1" x14ac:dyDescent="0.3">
      <c r="A34" s="1"/>
      <c r="B34" s="4" t="s">
        <v>13</v>
      </c>
      <c r="C34" s="35">
        <f>D29+D26+D24+D23+D22+D21+D9</f>
        <v>3214990</v>
      </c>
      <c r="D34" s="1"/>
      <c r="E34" s="37">
        <f>D31/2</f>
        <v>2332857.5</v>
      </c>
    </row>
    <row r="35" spans="1:5" ht="15.75" thickBot="1" x14ac:dyDescent="0.3">
      <c r="A35" s="1"/>
      <c r="B35" s="23" t="s">
        <v>17</v>
      </c>
      <c r="C35" s="36">
        <f>SUM(C33:C34)</f>
        <v>4665715</v>
      </c>
      <c r="D35" s="1"/>
      <c r="E35" s="37"/>
    </row>
    <row r="36" spans="1:5" x14ac:dyDescent="0.25">
      <c r="E36" s="38"/>
    </row>
    <row r="37" spans="1:5" x14ac:dyDescent="0.25">
      <c r="E37" s="38"/>
    </row>
    <row r="42" spans="1:5" x14ac:dyDescent="0.25">
      <c r="C42"/>
      <c r="E42"/>
    </row>
    <row r="43" spans="1:5" x14ac:dyDescent="0.25">
      <c r="C43"/>
      <c r="E43"/>
    </row>
    <row r="44" spans="1:5" x14ac:dyDescent="0.25">
      <c r="C44"/>
      <c r="E44"/>
    </row>
    <row r="45" spans="1:5" x14ac:dyDescent="0.25">
      <c r="C45"/>
      <c r="E45"/>
    </row>
    <row r="51" spans="3:5" x14ac:dyDescent="0.25">
      <c r="C51"/>
      <c r="E51"/>
    </row>
    <row r="52" spans="3:5" x14ac:dyDescent="0.25">
      <c r="C52"/>
      <c r="E52"/>
    </row>
    <row r="53" spans="3:5" x14ac:dyDescent="0.25">
      <c r="C53"/>
      <c r="E53"/>
    </row>
    <row r="54" spans="3:5" x14ac:dyDescent="0.25">
      <c r="C54"/>
      <c r="E54"/>
    </row>
    <row r="55" spans="3:5" x14ac:dyDescent="0.25">
      <c r="C55"/>
      <c r="E55"/>
    </row>
  </sheetData>
  <mergeCells count="3">
    <mergeCell ref="D1:E1"/>
    <mergeCell ref="G1:J1"/>
    <mergeCell ref="G2:J2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1" zoomScale="120" zoomScaleNormal="120" workbookViewId="0">
      <selection activeCell="B47" sqref="B47"/>
    </sheetView>
  </sheetViews>
  <sheetFormatPr defaultRowHeight="15" x14ac:dyDescent="0.25"/>
  <cols>
    <col min="1" max="1" width="5.140625" customWidth="1"/>
    <col min="2" max="2" width="35.140625" customWidth="1"/>
    <col min="3" max="3" width="14" style="27" customWidth="1"/>
    <col min="4" max="4" width="12.7109375" customWidth="1"/>
    <col min="5" max="5" width="13.85546875" style="27" customWidth="1"/>
    <col min="10" max="10" width="14.140625" customWidth="1"/>
  </cols>
  <sheetData>
    <row r="1" spans="1:10" x14ac:dyDescent="0.25">
      <c r="A1" s="1"/>
      <c r="B1" s="1" t="s">
        <v>30</v>
      </c>
      <c r="C1" s="2"/>
      <c r="D1" s="51" t="s">
        <v>26</v>
      </c>
      <c r="E1" s="51"/>
      <c r="G1" s="52"/>
      <c r="H1" s="52"/>
      <c r="I1" s="52"/>
      <c r="J1" s="52"/>
    </row>
    <row r="2" spans="1:10" ht="15.75" thickBot="1" x14ac:dyDescent="0.3">
      <c r="A2" s="1"/>
      <c r="B2" s="1" t="s">
        <v>27</v>
      </c>
      <c r="C2" s="2"/>
      <c r="D2" s="2"/>
      <c r="E2" s="2"/>
      <c r="G2" s="52"/>
      <c r="H2" s="52"/>
      <c r="I2" s="52"/>
      <c r="J2" s="52"/>
    </row>
    <row r="3" spans="1:10" ht="23.25" thickBo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22" t="s">
        <v>4</v>
      </c>
    </row>
    <row r="4" spans="1:10" ht="15.75" thickBot="1" x14ac:dyDescent="0.3">
      <c r="A4" s="11"/>
      <c r="B4" s="12" t="s">
        <v>5</v>
      </c>
      <c r="C4" s="13">
        <v>221</v>
      </c>
      <c r="D4" s="30">
        <f>SUM(D5:D6)</f>
        <v>119100</v>
      </c>
      <c r="E4" s="24"/>
    </row>
    <row r="5" spans="1:10" x14ac:dyDescent="0.25">
      <c r="A5" s="9">
        <v>1</v>
      </c>
      <c r="B5" s="14" t="s">
        <v>5</v>
      </c>
      <c r="C5" s="9"/>
      <c r="D5" s="31">
        <v>5700</v>
      </c>
      <c r="E5" s="25" t="s">
        <v>6</v>
      </c>
    </row>
    <row r="6" spans="1:10" ht="15.75" thickBot="1" x14ac:dyDescent="0.3">
      <c r="A6" s="28">
        <v>2</v>
      </c>
      <c r="B6" s="49" t="s">
        <v>37</v>
      </c>
      <c r="C6" s="18"/>
      <c r="D6" s="34">
        <v>113400</v>
      </c>
      <c r="E6" s="50" t="s">
        <v>6</v>
      </c>
    </row>
    <row r="7" spans="1:10" ht="15.75" thickBot="1" x14ac:dyDescent="0.3">
      <c r="A7" s="11"/>
      <c r="B7" s="12" t="s">
        <v>7</v>
      </c>
      <c r="C7" s="13">
        <v>223</v>
      </c>
      <c r="D7" s="30">
        <f>SUM(D8:D10)</f>
        <v>445400</v>
      </c>
      <c r="E7" s="24"/>
    </row>
    <row r="8" spans="1:10" x14ac:dyDescent="0.25">
      <c r="A8" s="41">
        <v>3</v>
      </c>
      <c r="B8" s="42" t="s">
        <v>25</v>
      </c>
      <c r="C8" s="43"/>
      <c r="D8" s="44">
        <v>11100</v>
      </c>
      <c r="E8" s="45" t="s">
        <v>6</v>
      </c>
    </row>
    <row r="9" spans="1:10" x14ac:dyDescent="0.25">
      <c r="A9" s="9">
        <v>4</v>
      </c>
      <c r="B9" s="10" t="s">
        <v>8</v>
      </c>
      <c r="C9" s="9"/>
      <c r="D9" s="31">
        <v>401600</v>
      </c>
      <c r="E9" s="40" t="s">
        <v>13</v>
      </c>
    </row>
    <row r="10" spans="1:10" ht="15.75" thickBot="1" x14ac:dyDescent="0.3">
      <c r="A10" s="28">
        <v>5</v>
      </c>
      <c r="B10" s="29" t="s">
        <v>21</v>
      </c>
      <c r="C10" s="18"/>
      <c r="D10" s="34">
        <v>32700</v>
      </c>
      <c r="E10" s="25" t="s">
        <v>6</v>
      </c>
    </row>
    <row r="11" spans="1:10" ht="15.75" thickBot="1" x14ac:dyDescent="0.3">
      <c r="A11" s="11"/>
      <c r="B11" s="12" t="s">
        <v>9</v>
      </c>
      <c r="C11" s="13">
        <v>225</v>
      </c>
      <c r="D11" s="30">
        <f>SUM(D12:D14)</f>
        <v>98700</v>
      </c>
      <c r="E11" s="24"/>
    </row>
    <row r="12" spans="1:10" s="46" customFormat="1" x14ac:dyDescent="0.25">
      <c r="A12" s="28">
        <v>6</v>
      </c>
      <c r="B12" s="29" t="s">
        <v>36</v>
      </c>
      <c r="C12" s="18"/>
      <c r="D12" s="34">
        <v>1400</v>
      </c>
      <c r="E12" s="45" t="s">
        <v>6</v>
      </c>
    </row>
    <row r="13" spans="1:10" x14ac:dyDescent="0.25">
      <c r="A13" s="3">
        <v>7</v>
      </c>
      <c r="B13" s="5" t="s">
        <v>22</v>
      </c>
      <c r="C13" s="3"/>
      <c r="D13" s="32">
        <v>66300</v>
      </c>
      <c r="E13" s="25" t="s">
        <v>6</v>
      </c>
    </row>
    <row r="14" spans="1:10" ht="15.75" thickBot="1" x14ac:dyDescent="0.3">
      <c r="A14" s="7">
        <v>8</v>
      </c>
      <c r="B14" s="8" t="s">
        <v>10</v>
      </c>
      <c r="C14" s="7"/>
      <c r="D14" s="33">
        <v>31000</v>
      </c>
      <c r="E14" s="25" t="s">
        <v>6</v>
      </c>
    </row>
    <row r="15" spans="1:10" ht="15.75" thickBot="1" x14ac:dyDescent="0.3">
      <c r="A15" s="11"/>
      <c r="B15" s="17" t="s">
        <v>11</v>
      </c>
      <c r="C15" s="13">
        <v>226</v>
      </c>
      <c r="D15" s="30">
        <f>SUM(D16:D26)</f>
        <v>2157515</v>
      </c>
      <c r="E15" s="26"/>
    </row>
    <row r="16" spans="1:10" x14ac:dyDescent="0.25">
      <c r="A16" s="7">
        <v>9</v>
      </c>
      <c r="B16" s="8" t="s">
        <v>18</v>
      </c>
      <c r="C16" s="7"/>
      <c r="D16" s="33">
        <v>15000</v>
      </c>
      <c r="E16" s="39" t="s">
        <v>6</v>
      </c>
    </row>
    <row r="17" spans="1:5" ht="16.5" customHeight="1" x14ac:dyDescent="0.25">
      <c r="A17" s="3">
        <v>10</v>
      </c>
      <c r="B17" s="6" t="s">
        <v>14</v>
      </c>
      <c r="C17" s="3"/>
      <c r="D17" s="32">
        <v>15400</v>
      </c>
      <c r="E17" s="25" t="s">
        <v>6</v>
      </c>
    </row>
    <row r="18" spans="1:5" ht="16.5" customHeight="1" x14ac:dyDescent="0.25">
      <c r="A18" s="7">
        <v>11</v>
      </c>
      <c r="B18" s="6" t="s">
        <v>14</v>
      </c>
      <c r="C18" s="3"/>
      <c r="D18" s="32">
        <v>30200</v>
      </c>
      <c r="E18" s="53"/>
    </row>
    <row r="19" spans="1:5" ht="16.5" customHeight="1" x14ac:dyDescent="0.25">
      <c r="A19" s="3">
        <v>12</v>
      </c>
      <c r="B19" s="6" t="s">
        <v>42</v>
      </c>
      <c r="C19" s="3"/>
      <c r="D19" s="32">
        <v>31000</v>
      </c>
      <c r="E19" s="53"/>
    </row>
    <row r="20" spans="1:5" ht="16.5" customHeight="1" x14ac:dyDescent="0.25">
      <c r="A20" s="7">
        <v>13</v>
      </c>
      <c r="B20" s="6" t="s">
        <v>31</v>
      </c>
      <c r="C20" s="3"/>
      <c r="D20" s="32">
        <v>12640</v>
      </c>
      <c r="E20" s="48" t="s">
        <v>6</v>
      </c>
    </row>
    <row r="21" spans="1:5" ht="16.5" customHeight="1" x14ac:dyDescent="0.25">
      <c r="A21" s="3">
        <v>14</v>
      </c>
      <c r="B21" s="6" t="s">
        <v>32</v>
      </c>
      <c r="C21" s="3"/>
      <c r="D21" s="32">
        <v>106650</v>
      </c>
      <c r="E21" s="48" t="s">
        <v>6</v>
      </c>
    </row>
    <row r="22" spans="1:5" ht="16.5" customHeight="1" x14ac:dyDescent="0.25">
      <c r="A22" s="7">
        <v>15</v>
      </c>
      <c r="B22" s="6" t="s">
        <v>33</v>
      </c>
      <c r="C22" s="3"/>
      <c r="D22" s="32">
        <v>79035</v>
      </c>
      <c r="E22" s="48" t="s">
        <v>6</v>
      </c>
    </row>
    <row r="23" spans="1:5" ht="16.5" customHeight="1" x14ac:dyDescent="0.25">
      <c r="A23" s="3">
        <v>16</v>
      </c>
      <c r="B23" s="6" t="s">
        <v>34</v>
      </c>
      <c r="C23" s="3"/>
      <c r="D23" s="32">
        <f>187600+916100</f>
        <v>1103700</v>
      </c>
      <c r="E23" s="40" t="s">
        <v>13</v>
      </c>
    </row>
    <row r="24" spans="1:5" ht="16.5" customHeight="1" x14ac:dyDescent="0.25">
      <c r="A24" s="7">
        <v>17</v>
      </c>
      <c r="B24" s="6" t="s">
        <v>35</v>
      </c>
      <c r="C24" s="3"/>
      <c r="D24" s="32">
        <f>200000+10090</f>
        <v>210090</v>
      </c>
      <c r="E24" s="48" t="s">
        <v>13</v>
      </c>
    </row>
    <row r="25" spans="1:5" x14ac:dyDescent="0.25">
      <c r="A25" s="3">
        <v>18</v>
      </c>
      <c r="B25" s="6" t="s">
        <v>12</v>
      </c>
      <c r="C25" s="3"/>
      <c r="D25" s="32">
        <v>403800</v>
      </c>
      <c r="E25" s="40" t="s">
        <v>13</v>
      </c>
    </row>
    <row r="26" spans="1:5" ht="15.75" thickBot="1" x14ac:dyDescent="0.3">
      <c r="A26" s="7">
        <v>19</v>
      </c>
      <c r="B26" s="5" t="s">
        <v>38</v>
      </c>
      <c r="C26" s="3"/>
      <c r="D26" s="31">
        <v>150000</v>
      </c>
      <c r="E26" s="25" t="s">
        <v>13</v>
      </c>
    </row>
    <row r="27" spans="1:5" ht="15.75" thickBot="1" x14ac:dyDescent="0.3">
      <c r="A27" s="11"/>
      <c r="B27" s="12" t="s">
        <v>20</v>
      </c>
      <c r="C27" s="13"/>
      <c r="D27" s="30">
        <f>SUM(D28:D29)</f>
        <v>829000</v>
      </c>
      <c r="E27" s="26"/>
    </row>
    <row r="28" spans="1:5" ht="16.5" customHeight="1" x14ac:dyDescent="0.25">
      <c r="A28" s="43">
        <v>20</v>
      </c>
      <c r="B28" s="6" t="s">
        <v>39</v>
      </c>
      <c r="C28" s="3"/>
      <c r="D28" s="32">
        <v>229000</v>
      </c>
      <c r="E28" s="40" t="s">
        <v>13</v>
      </c>
    </row>
    <row r="29" spans="1:5" ht="15.75" thickBot="1" x14ac:dyDescent="0.3">
      <c r="A29" s="9">
        <v>21</v>
      </c>
      <c r="B29" s="10" t="s">
        <v>23</v>
      </c>
      <c r="C29" s="9"/>
      <c r="D29" s="31">
        <v>600000</v>
      </c>
      <c r="E29" s="25" t="s">
        <v>6</v>
      </c>
    </row>
    <row r="30" spans="1:5" ht="15.75" thickBot="1" x14ac:dyDescent="0.3">
      <c r="A30" s="16"/>
      <c r="B30" s="12" t="s">
        <v>15</v>
      </c>
      <c r="C30" s="13">
        <v>340</v>
      </c>
      <c r="D30" s="30">
        <f>SUM(D31:D32)</f>
        <v>1062400</v>
      </c>
      <c r="E30" s="26"/>
    </row>
    <row r="31" spans="1:5" x14ac:dyDescent="0.25">
      <c r="A31" s="47">
        <v>22</v>
      </c>
      <c r="B31" s="10" t="s">
        <v>19</v>
      </c>
      <c r="C31" s="9"/>
      <c r="D31" s="31">
        <v>716800</v>
      </c>
      <c r="E31" s="48" t="s">
        <v>13</v>
      </c>
    </row>
    <row r="32" spans="1:5" ht="15.75" thickBot="1" x14ac:dyDescent="0.3">
      <c r="A32" s="3">
        <v>23</v>
      </c>
      <c r="B32" s="5" t="s">
        <v>24</v>
      </c>
      <c r="C32" s="3"/>
      <c r="D32" s="32">
        <v>345600</v>
      </c>
      <c r="E32" s="25" t="s">
        <v>6</v>
      </c>
    </row>
    <row r="33" spans="1:5" ht="15.75" thickBot="1" x14ac:dyDescent="0.3">
      <c r="A33" s="16"/>
      <c r="B33" s="12" t="s">
        <v>16</v>
      </c>
      <c r="C33" s="15"/>
      <c r="D33" s="30">
        <f>D4+D7+D11+D15+D27+D30</f>
        <v>4712115</v>
      </c>
      <c r="E33" s="24"/>
    </row>
    <row r="35" spans="1:5" x14ac:dyDescent="0.25">
      <c r="A35" s="1"/>
      <c r="B35" s="4" t="s">
        <v>6</v>
      </c>
      <c r="C35" s="35">
        <f>D32+D22+D21+D20+D17+D16+D14+D13+D12+D10+D8+D6+D5+D29+D18+D19</f>
        <v>1497125</v>
      </c>
      <c r="D35" s="1"/>
      <c r="E35" s="2"/>
    </row>
    <row r="36" spans="1:5" ht="15.75" thickBot="1" x14ac:dyDescent="0.3">
      <c r="A36" s="1"/>
      <c r="B36" s="4" t="s">
        <v>13</v>
      </c>
      <c r="C36" s="35">
        <f>D31+D28+D26+D25+D24+D23+D9</f>
        <v>3214990</v>
      </c>
      <c r="D36" s="1"/>
      <c r="E36" s="37">
        <f>D33/2</f>
        <v>2356057.5</v>
      </c>
    </row>
    <row r="37" spans="1:5" ht="15.75" thickBot="1" x14ac:dyDescent="0.3">
      <c r="A37" s="1"/>
      <c r="B37" s="23" t="s">
        <v>17</v>
      </c>
      <c r="C37" s="36">
        <f>SUM(C35:C36)</f>
        <v>4712115</v>
      </c>
      <c r="D37" s="1"/>
      <c r="E37" s="37"/>
    </row>
    <row r="38" spans="1:5" x14ac:dyDescent="0.25">
      <c r="E38" s="38"/>
    </row>
    <row r="39" spans="1:5" x14ac:dyDescent="0.25">
      <c r="A39" s="1"/>
      <c r="B39" s="4" t="s">
        <v>44</v>
      </c>
      <c r="C39" s="35">
        <f>C35-C42</f>
        <v>1298800</v>
      </c>
      <c r="D39" s="1"/>
      <c r="E39" s="2"/>
    </row>
    <row r="40" spans="1:5" x14ac:dyDescent="0.25">
      <c r="A40" s="1"/>
      <c r="B40" s="4" t="s">
        <v>45</v>
      </c>
      <c r="C40" s="35">
        <f>C36-C41</f>
        <v>2813390</v>
      </c>
      <c r="D40" s="1"/>
      <c r="E40" s="2"/>
    </row>
    <row r="41" spans="1:5" x14ac:dyDescent="0.25">
      <c r="A41" s="1"/>
      <c r="B41" s="54" t="s">
        <v>46</v>
      </c>
      <c r="C41" s="35">
        <f>D9</f>
        <v>401600</v>
      </c>
      <c r="D41" s="1"/>
      <c r="E41" s="2"/>
    </row>
    <row r="42" spans="1:5" ht="15.75" thickBot="1" x14ac:dyDescent="0.3">
      <c r="A42" s="1"/>
      <c r="B42" s="54" t="s">
        <v>43</v>
      </c>
      <c r="C42" s="35">
        <f>D20+D21+D22</f>
        <v>198325</v>
      </c>
      <c r="D42" s="1"/>
      <c r="E42" s="37"/>
    </row>
    <row r="43" spans="1:5" ht="15.75" thickBot="1" x14ac:dyDescent="0.3">
      <c r="A43" s="1"/>
      <c r="B43" s="23" t="s">
        <v>17</v>
      </c>
      <c r="C43" s="36">
        <f>SUM(C39:C42)</f>
        <v>4712115</v>
      </c>
      <c r="D43" s="1"/>
      <c r="E43" s="37"/>
    </row>
    <row r="46" spans="1:5" x14ac:dyDescent="0.25">
      <c r="C46"/>
      <c r="E46"/>
    </row>
    <row r="47" spans="1:5" x14ac:dyDescent="0.25">
      <c r="C47"/>
      <c r="E47"/>
    </row>
    <row r="48" spans="1:5" x14ac:dyDescent="0.25">
      <c r="C48"/>
      <c r="E48"/>
    </row>
    <row r="49" spans="3:5" x14ac:dyDescent="0.25">
      <c r="C49"/>
      <c r="E49"/>
    </row>
    <row r="55" spans="3:5" x14ac:dyDescent="0.25">
      <c r="C55"/>
      <c r="E55"/>
    </row>
    <row r="56" spans="3:5" x14ac:dyDescent="0.25">
      <c r="C56"/>
      <c r="E56"/>
    </row>
    <row r="57" spans="3:5" x14ac:dyDescent="0.25">
      <c r="C57"/>
      <c r="E57"/>
    </row>
    <row r="58" spans="3:5" x14ac:dyDescent="0.25">
      <c r="C58"/>
      <c r="E58"/>
    </row>
    <row r="59" spans="3:5" x14ac:dyDescent="0.25">
      <c r="C59"/>
      <c r="E59"/>
    </row>
  </sheetData>
  <mergeCells count="3">
    <mergeCell ref="D1:E1"/>
    <mergeCell ref="G1:J1"/>
    <mergeCell ref="G2:J2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5" zoomScale="120" zoomScaleNormal="120" workbookViewId="0">
      <selection activeCell="E32" sqref="E32"/>
    </sheetView>
  </sheetViews>
  <sheetFormatPr defaultRowHeight="15" x14ac:dyDescent="0.25"/>
  <cols>
    <col min="1" max="1" width="5.140625" customWidth="1"/>
    <col min="2" max="2" width="35.140625" customWidth="1"/>
    <col min="3" max="3" width="14" style="27" customWidth="1"/>
    <col min="4" max="4" width="12.7109375" customWidth="1"/>
    <col min="5" max="5" width="13.85546875" style="27" customWidth="1"/>
    <col min="10" max="10" width="10.140625" customWidth="1"/>
  </cols>
  <sheetData>
    <row r="1" spans="1:11" x14ac:dyDescent="0.25">
      <c r="A1" s="1"/>
      <c r="B1" s="1" t="s">
        <v>30</v>
      </c>
      <c r="C1" s="2"/>
      <c r="D1" s="51" t="s">
        <v>26</v>
      </c>
      <c r="E1" s="51"/>
      <c r="G1" s="52"/>
      <c r="H1" s="52"/>
      <c r="I1" s="52"/>
      <c r="J1" s="52"/>
      <c r="K1" t="s">
        <v>28</v>
      </c>
    </row>
    <row r="2" spans="1:11" ht="15.75" thickBot="1" x14ac:dyDescent="0.3">
      <c r="A2" s="1"/>
      <c r="B2" s="1" t="s">
        <v>27</v>
      </c>
      <c r="C2" s="2"/>
      <c r="D2" s="2"/>
      <c r="E2" s="2"/>
      <c r="G2" s="52"/>
      <c r="H2" s="52"/>
      <c r="I2" s="52"/>
      <c r="J2" s="52"/>
      <c r="K2" t="s">
        <v>29</v>
      </c>
    </row>
    <row r="3" spans="1:11" ht="23.25" thickBo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22" t="s">
        <v>4</v>
      </c>
    </row>
    <row r="4" spans="1:11" ht="15.75" thickBot="1" x14ac:dyDescent="0.3">
      <c r="A4" s="11"/>
      <c r="B4" s="12" t="s">
        <v>5</v>
      </c>
      <c r="C4" s="13">
        <v>221</v>
      </c>
      <c r="D4" s="30">
        <f>SUM(D5:D6)</f>
        <v>119100</v>
      </c>
      <c r="E4" s="24"/>
    </row>
    <row r="5" spans="1:11" x14ac:dyDescent="0.25">
      <c r="A5" s="9">
        <v>1</v>
      </c>
      <c r="B5" s="14" t="s">
        <v>5</v>
      </c>
      <c r="C5" s="9"/>
      <c r="D5" s="31">
        <v>5700</v>
      </c>
      <c r="E5" s="25" t="s">
        <v>6</v>
      </c>
    </row>
    <row r="6" spans="1:11" ht="15.75" thickBot="1" x14ac:dyDescent="0.3">
      <c r="A6" s="28">
        <v>2</v>
      </c>
      <c r="B6" s="49" t="s">
        <v>37</v>
      </c>
      <c r="C6" s="18"/>
      <c r="D6" s="34">
        <v>113400</v>
      </c>
      <c r="E6" s="50" t="s">
        <v>6</v>
      </c>
    </row>
    <row r="7" spans="1:11" ht="15.75" thickBot="1" x14ac:dyDescent="0.3">
      <c r="A7" s="11"/>
      <c r="B7" s="12" t="s">
        <v>7</v>
      </c>
      <c r="C7" s="13">
        <v>223</v>
      </c>
      <c r="D7" s="30">
        <f>SUM(D8:D10)</f>
        <v>386100</v>
      </c>
      <c r="E7" s="24"/>
    </row>
    <row r="8" spans="1:11" x14ac:dyDescent="0.25">
      <c r="A8" s="41">
        <v>3</v>
      </c>
      <c r="B8" s="42" t="s">
        <v>25</v>
      </c>
      <c r="C8" s="43"/>
      <c r="D8" s="44">
        <v>13300</v>
      </c>
      <c r="E8" s="45" t="s">
        <v>6</v>
      </c>
    </row>
    <row r="9" spans="1:11" x14ac:dyDescent="0.25">
      <c r="A9" s="9">
        <v>4</v>
      </c>
      <c r="B9" s="10" t="s">
        <v>8</v>
      </c>
      <c r="C9" s="9"/>
      <c r="D9" s="31">
        <v>340800</v>
      </c>
      <c r="E9" s="40" t="s">
        <v>13</v>
      </c>
    </row>
    <row r="10" spans="1:11" ht="15.75" thickBot="1" x14ac:dyDescent="0.3">
      <c r="A10" s="28">
        <v>5</v>
      </c>
      <c r="B10" s="29" t="s">
        <v>21</v>
      </c>
      <c r="C10" s="18"/>
      <c r="D10" s="34">
        <v>32000</v>
      </c>
      <c r="E10" s="25" t="s">
        <v>6</v>
      </c>
    </row>
    <row r="11" spans="1:11" ht="15.75" thickBot="1" x14ac:dyDescent="0.3">
      <c r="A11" s="11"/>
      <c r="B11" s="17" t="s">
        <v>11</v>
      </c>
      <c r="C11" s="13">
        <v>226</v>
      </c>
      <c r="D11" s="30">
        <f>SUM(D12:D19)</f>
        <v>2125090</v>
      </c>
      <c r="E11" s="26"/>
    </row>
    <row r="12" spans="1:11" ht="16.5" customHeight="1" x14ac:dyDescent="0.25">
      <c r="A12" s="3">
        <v>6</v>
      </c>
      <c r="B12" s="6" t="s">
        <v>14</v>
      </c>
      <c r="C12" s="3"/>
      <c r="D12" s="32">
        <v>30200</v>
      </c>
      <c r="E12" s="25" t="s">
        <v>6</v>
      </c>
    </row>
    <row r="13" spans="1:11" ht="16.5" customHeight="1" x14ac:dyDescent="0.25">
      <c r="A13" s="7">
        <v>7</v>
      </c>
      <c r="B13" s="6" t="s">
        <v>31</v>
      </c>
      <c r="C13" s="3"/>
      <c r="D13" s="32">
        <v>16640</v>
      </c>
      <c r="E13" s="48" t="s">
        <v>6</v>
      </c>
    </row>
    <row r="14" spans="1:11" ht="16.5" customHeight="1" x14ac:dyDescent="0.25">
      <c r="A14" s="3">
        <v>8</v>
      </c>
      <c r="B14" s="6" t="s">
        <v>32</v>
      </c>
      <c r="C14" s="3"/>
      <c r="D14" s="32">
        <v>140400</v>
      </c>
      <c r="E14" s="48" t="s">
        <v>6</v>
      </c>
    </row>
    <row r="15" spans="1:11" ht="16.5" customHeight="1" x14ac:dyDescent="0.25">
      <c r="A15" s="7">
        <v>9</v>
      </c>
      <c r="B15" s="6" t="s">
        <v>33</v>
      </c>
      <c r="C15" s="3"/>
      <c r="D15" s="32">
        <v>104060</v>
      </c>
      <c r="E15" s="48" t="s">
        <v>6</v>
      </c>
    </row>
    <row r="16" spans="1:11" ht="16.5" customHeight="1" x14ac:dyDescent="0.25">
      <c r="A16" s="3">
        <v>10</v>
      </c>
      <c r="B16" s="6" t="s">
        <v>34</v>
      </c>
      <c r="C16" s="3"/>
      <c r="D16" s="32">
        <f>180500+881000</f>
        <v>1061500</v>
      </c>
      <c r="E16" s="40" t="s">
        <v>13</v>
      </c>
    </row>
    <row r="17" spans="1:5" ht="16.5" customHeight="1" x14ac:dyDescent="0.25">
      <c r="A17" s="7">
        <v>11</v>
      </c>
      <c r="B17" s="6" t="s">
        <v>35</v>
      </c>
      <c r="C17" s="3"/>
      <c r="D17" s="32">
        <f>208000+10490</f>
        <v>218490</v>
      </c>
      <c r="E17" s="48" t="s">
        <v>13</v>
      </c>
    </row>
    <row r="18" spans="1:5" x14ac:dyDescent="0.25">
      <c r="A18" s="3">
        <v>12</v>
      </c>
      <c r="B18" s="6" t="s">
        <v>12</v>
      </c>
      <c r="C18" s="3"/>
      <c r="D18" s="32">
        <v>403800</v>
      </c>
      <c r="E18" s="40" t="s">
        <v>13</v>
      </c>
    </row>
    <row r="19" spans="1:5" ht="15.75" thickBot="1" x14ac:dyDescent="0.3">
      <c r="A19" s="7">
        <v>13</v>
      </c>
      <c r="B19" s="5" t="s">
        <v>38</v>
      </c>
      <c r="C19" s="3"/>
      <c r="D19" s="31">
        <v>150000</v>
      </c>
      <c r="E19" s="25" t="s">
        <v>13</v>
      </c>
    </row>
    <row r="20" spans="1:5" ht="15.75" thickBot="1" x14ac:dyDescent="0.3">
      <c r="A20" s="11"/>
      <c r="B20" s="12" t="s">
        <v>20</v>
      </c>
      <c r="C20" s="13"/>
      <c r="D20" s="30">
        <f>SUM(D21:D22)</f>
        <v>829000</v>
      </c>
      <c r="E20" s="26"/>
    </row>
    <row r="21" spans="1:5" ht="16.5" customHeight="1" x14ac:dyDescent="0.25">
      <c r="A21" s="43">
        <v>14</v>
      </c>
      <c r="B21" s="6" t="s">
        <v>39</v>
      </c>
      <c r="C21" s="3"/>
      <c r="D21" s="32">
        <v>229000</v>
      </c>
      <c r="E21" s="40" t="s">
        <v>6</v>
      </c>
    </row>
    <row r="22" spans="1:5" ht="15.75" thickBot="1" x14ac:dyDescent="0.3">
      <c r="A22" s="9">
        <v>15</v>
      </c>
      <c r="B22" s="10" t="s">
        <v>23</v>
      </c>
      <c r="C22" s="9"/>
      <c r="D22" s="31">
        <v>600000</v>
      </c>
      <c r="E22" s="25" t="s">
        <v>6</v>
      </c>
    </row>
    <row r="23" spans="1:5" ht="15.75" thickBot="1" x14ac:dyDescent="0.3">
      <c r="A23" s="16"/>
      <c r="B23" s="12" t="s">
        <v>15</v>
      </c>
      <c r="C23" s="13">
        <v>340</v>
      </c>
      <c r="D23" s="30">
        <f>SUM(D24:D25)</f>
        <v>1422400</v>
      </c>
      <c r="E23" s="26"/>
    </row>
    <row r="24" spans="1:5" x14ac:dyDescent="0.25">
      <c r="A24" s="47">
        <v>16</v>
      </c>
      <c r="B24" s="10" t="s">
        <v>19</v>
      </c>
      <c r="C24" s="9"/>
      <c r="D24" s="31">
        <v>1076800</v>
      </c>
      <c r="E24" s="48" t="s">
        <v>13</v>
      </c>
    </row>
    <row r="25" spans="1:5" ht="15.75" thickBot="1" x14ac:dyDescent="0.3">
      <c r="A25" s="3">
        <v>17</v>
      </c>
      <c r="B25" s="5" t="s">
        <v>24</v>
      </c>
      <c r="C25" s="3"/>
      <c r="D25" s="32">
        <v>345600</v>
      </c>
      <c r="E25" s="25" t="s">
        <v>6</v>
      </c>
    </row>
    <row r="26" spans="1:5" ht="15.75" thickBot="1" x14ac:dyDescent="0.3">
      <c r="A26" s="16"/>
      <c r="B26" s="12" t="s">
        <v>16</v>
      </c>
      <c r="C26" s="15"/>
      <c r="D26" s="30">
        <f>D4+D7+D11+D20+D23</f>
        <v>4881690</v>
      </c>
      <c r="E26" s="24"/>
    </row>
    <row r="28" spans="1:5" x14ac:dyDescent="0.25">
      <c r="A28" s="1"/>
      <c r="B28" s="4" t="s">
        <v>6</v>
      </c>
      <c r="C28" s="35">
        <f>D25+D15+D14+D13+D12+D10+D8+D6+D5+D22+D21</f>
        <v>1630300</v>
      </c>
      <c r="D28" s="1"/>
      <c r="E28" s="2"/>
    </row>
    <row r="29" spans="1:5" ht="15.75" thickBot="1" x14ac:dyDescent="0.3">
      <c r="A29" s="1"/>
      <c r="B29" s="4" t="s">
        <v>13</v>
      </c>
      <c r="C29" s="35">
        <f>D24+D19+D18+D17+D16+D9</f>
        <v>3251390</v>
      </c>
      <c r="D29" s="1"/>
      <c r="E29" s="37">
        <f>D26/2</f>
        <v>2440845</v>
      </c>
    </row>
    <row r="30" spans="1:5" ht="15.75" thickBot="1" x14ac:dyDescent="0.3">
      <c r="A30" s="1"/>
      <c r="B30" s="23" t="s">
        <v>17</v>
      </c>
      <c r="C30" s="36">
        <f>SUM(C28:C29)</f>
        <v>4881690</v>
      </c>
      <c r="D30" s="1"/>
      <c r="E30" s="37"/>
    </row>
    <row r="31" spans="1:5" x14ac:dyDescent="0.25">
      <c r="E31" s="38"/>
    </row>
    <row r="32" spans="1:5" x14ac:dyDescent="0.25">
      <c r="E32" s="38"/>
    </row>
    <row r="37" spans="3:5" x14ac:dyDescent="0.25">
      <c r="C37"/>
      <c r="E37"/>
    </row>
    <row r="38" spans="3:5" x14ac:dyDescent="0.25">
      <c r="C38"/>
      <c r="E38"/>
    </row>
    <row r="39" spans="3:5" x14ac:dyDescent="0.25">
      <c r="C39"/>
      <c r="E39"/>
    </row>
    <row r="40" spans="3:5" x14ac:dyDescent="0.25">
      <c r="C40"/>
      <c r="E40"/>
    </row>
    <row r="46" spans="3:5" x14ac:dyDescent="0.25">
      <c r="C46"/>
      <c r="E46"/>
    </row>
    <row r="47" spans="3:5" x14ac:dyDescent="0.25">
      <c r="C47"/>
      <c r="E47"/>
    </row>
    <row r="48" spans="3:5" x14ac:dyDescent="0.25">
      <c r="C48"/>
      <c r="E48"/>
    </row>
    <row r="49" spans="3:5" x14ac:dyDescent="0.25">
      <c r="C49"/>
      <c r="E49"/>
    </row>
    <row r="50" spans="3:5" x14ac:dyDescent="0.25">
      <c r="C50"/>
      <c r="E50"/>
    </row>
  </sheetData>
  <mergeCells count="3">
    <mergeCell ref="D1:E1"/>
    <mergeCell ref="G1:J1"/>
    <mergeCell ref="G2:J2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6" zoomScale="120" zoomScaleNormal="120" workbookViewId="0">
      <selection activeCell="I29" sqref="I29"/>
    </sheetView>
  </sheetViews>
  <sheetFormatPr defaultRowHeight="15" x14ac:dyDescent="0.25"/>
  <cols>
    <col min="1" max="1" width="5.140625" customWidth="1"/>
    <col min="2" max="2" width="35.140625" customWidth="1"/>
    <col min="3" max="3" width="14" style="27" customWidth="1"/>
    <col min="4" max="4" width="12.7109375" customWidth="1"/>
    <col min="5" max="5" width="13.85546875" style="27" customWidth="1"/>
    <col min="10" max="10" width="10.140625" customWidth="1"/>
  </cols>
  <sheetData>
    <row r="1" spans="1:11" x14ac:dyDescent="0.25">
      <c r="A1" s="1"/>
      <c r="B1" s="1" t="s">
        <v>30</v>
      </c>
      <c r="C1" s="2"/>
      <c r="D1" s="51" t="s">
        <v>26</v>
      </c>
      <c r="E1" s="51"/>
      <c r="G1" s="52"/>
      <c r="H1" s="52"/>
      <c r="I1" s="52"/>
      <c r="J1" s="52"/>
      <c r="K1" t="s">
        <v>28</v>
      </c>
    </row>
    <row r="2" spans="1:11" ht="15.75" thickBot="1" x14ac:dyDescent="0.3">
      <c r="A2" s="1"/>
      <c r="B2" s="1" t="s">
        <v>27</v>
      </c>
      <c r="C2" s="2"/>
      <c r="D2" s="2"/>
      <c r="E2" s="2"/>
      <c r="G2" s="52"/>
      <c r="H2" s="52"/>
      <c r="I2" s="52"/>
      <c r="J2" s="52"/>
      <c r="K2" t="s">
        <v>29</v>
      </c>
    </row>
    <row r="3" spans="1:11" ht="23.25" thickBo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22" t="s">
        <v>4</v>
      </c>
    </row>
    <row r="4" spans="1:11" ht="15.75" thickBot="1" x14ac:dyDescent="0.3">
      <c r="A4" s="11"/>
      <c r="B4" s="12" t="s">
        <v>5</v>
      </c>
      <c r="C4" s="13">
        <v>221</v>
      </c>
      <c r="D4" s="30">
        <f>SUM(D5:D6)</f>
        <v>119100</v>
      </c>
      <c r="E4" s="24"/>
    </row>
    <row r="5" spans="1:11" x14ac:dyDescent="0.25">
      <c r="A5" s="9">
        <v>1</v>
      </c>
      <c r="B5" s="14" t="s">
        <v>5</v>
      </c>
      <c r="C5" s="9"/>
      <c r="D5" s="31">
        <v>5700</v>
      </c>
      <c r="E5" s="25" t="s">
        <v>6</v>
      </c>
    </row>
    <row r="6" spans="1:11" ht="15.75" thickBot="1" x14ac:dyDescent="0.3">
      <c r="A6" s="28">
        <v>2</v>
      </c>
      <c r="B6" s="49" t="s">
        <v>37</v>
      </c>
      <c r="C6" s="18"/>
      <c r="D6" s="34">
        <v>113400</v>
      </c>
      <c r="E6" s="50" t="s">
        <v>6</v>
      </c>
    </row>
    <row r="7" spans="1:11" ht="15.75" thickBot="1" x14ac:dyDescent="0.3">
      <c r="A7" s="11"/>
      <c r="B7" s="12" t="s">
        <v>7</v>
      </c>
      <c r="C7" s="13">
        <v>223</v>
      </c>
      <c r="D7" s="30">
        <f>SUM(D8:D10)</f>
        <v>399800</v>
      </c>
      <c r="E7" s="24"/>
    </row>
    <row r="8" spans="1:11" x14ac:dyDescent="0.25">
      <c r="A8" s="41">
        <v>3</v>
      </c>
      <c r="B8" s="42" t="s">
        <v>25</v>
      </c>
      <c r="C8" s="43"/>
      <c r="D8" s="44">
        <v>13300</v>
      </c>
      <c r="E8" s="45" t="s">
        <v>6</v>
      </c>
    </row>
    <row r="9" spans="1:11" x14ac:dyDescent="0.25">
      <c r="A9" s="9">
        <v>4</v>
      </c>
      <c r="B9" s="10" t="s">
        <v>8</v>
      </c>
      <c r="C9" s="9"/>
      <c r="D9" s="31">
        <v>354500</v>
      </c>
      <c r="E9" s="40" t="s">
        <v>13</v>
      </c>
    </row>
    <row r="10" spans="1:11" ht="15.75" thickBot="1" x14ac:dyDescent="0.3">
      <c r="A10" s="28">
        <v>5</v>
      </c>
      <c r="B10" s="29" t="s">
        <v>21</v>
      </c>
      <c r="C10" s="18"/>
      <c r="D10" s="34">
        <v>32000</v>
      </c>
      <c r="E10" s="25" t="s">
        <v>6</v>
      </c>
    </row>
    <row r="11" spans="1:11" ht="15.75" thickBot="1" x14ac:dyDescent="0.3">
      <c r="A11" s="11"/>
      <c r="B11" s="17" t="s">
        <v>11</v>
      </c>
      <c r="C11" s="13">
        <v>226</v>
      </c>
      <c r="D11" s="30">
        <f>SUM(D12:D16)</f>
        <v>1892820</v>
      </c>
      <c r="E11" s="26"/>
    </row>
    <row r="12" spans="1:11" ht="16.5" customHeight="1" x14ac:dyDescent="0.25">
      <c r="A12" s="3">
        <v>6</v>
      </c>
      <c r="B12" s="6" t="s">
        <v>14</v>
      </c>
      <c r="C12" s="3"/>
      <c r="D12" s="32">
        <v>30200</v>
      </c>
      <c r="E12" s="25" t="s">
        <v>6</v>
      </c>
    </row>
    <row r="13" spans="1:11" ht="16.5" customHeight="1" x14ac:dyDescent="0.25">
      <c r="A13" s="3">
        <v>7</v>
      </c>
      <c r="B13" s="6" t="s">
        <v>34</v>
      </c>
      <c r="C13" s="3"/>
      <c r="D13" s="32">
        <f>183900+897700</f>
        <v>1081600</v>
      </c>
      <c r="E13" s="40" t="s">
        <v>13</v>
      </c>
    </row>
    <row r="14" spans="1:11" ht="16.5" customHeight="1" x14ac:dyDescent="0.25">
      <c r="A14" s="7">
        <v>8</v>
      </c>
      <c r="B14" s="6" t="s">
        <v>35</v>
      </c>
      <c r="C14" s="3"/>
      <c r="D14" s="32">
        <f>216310+10910</f>
        <v>227220</v>
      </c>
      <c r="E14" s="48" t="s">
        <v>13</v>
      </c>
    </row>
    <row r="15" spans="1:11" x14ac:dyDescent="0.25">
      <c r="A15" s="3">
        <v>9</v>
      </c>
      <c r="B15" s="6" t="s">
        <v>12</v>
      </c>
      <c r="C15" s="3"/>
      <c r="D15" s="32">
        <v>403800</v>
      </c>
      <c r="E15" s="40" t="s">
        <v>13</v>
      </c>
    </row>
    <row r="16" spans="1:11" ht="15.75" thickBot="1" x14ac:dyDescent="0.3">
      <c r="A16" s="7">
        <v>10</v>
      </c>
      <c r="B16" s="5" t="s">
        <v>38</v>
      </c>
      <c r="C16" s="3"/>
      <c r="D16" s="31">
        <v>150000</v>
      </c>
      <c r="E16" s="25" t="s">
        <v>13</v>
      </c>
    </row>
    <row r="17" spans="1:5" ht="15.75" thickBot="1" x14ac:dyDescent="0.3">
      <c r="A17" s="11"/>
      <c r="B17" s="12" t="s">
        <v>20</v>
      </c>
      <c r="C17" s="13"/>
      <c r="D17" s="30">
        <f>SUM(D18:D19)</f>
        <v>829000</v>
      </c>
      <c r="E17" s="26"/>
    </row>
    <row r="18" spans="1:5" ht="16.5" customHeight="1" x14ac:dyDescent="0.25">
      <c r="A18" s="43">
        <v>11</v>
      </c>
      <c r="B18" s="6" t="s">
        <v>39</v>
      </c>
      <c r="C18" s="3"/>
      <c r="D18" s="32">
        <v>229000</v>
      </c>
      <c r="E18" s="40" t="s">
        <v>6</v>
      </c>
    </row>
    <row r="19" spans="1:5" ht="15.75" thickBot="1" x14ac:dyDescent="0.3">
      <c r="A19" s="9">
        <v>12</v>
      </c>
      <c r="B19" s="10" t="s">
        <v>23</v>
      </c>
      <c r="C19" s="9"/>
      <c r="D19" s="31">
        <v>600000</v>
      </c>
      <c r="E19" s="25" t="s">
        <v>6</v>
      </c>
    </row>
    <row r="20" spans="1:5" ht="15.75" thickBot="1" x14ac:dyDescent="0.3">
      <c r="A20" s="16"/>
      <c r="B20" s="12" t="s">
        <v>15</v>
      </c>
      <c r="C20" s="13">
        <v>340</v>
      </c>
      <c r="D20" s="30">
        <f>SUM(D21:D22)</f>
        <v>1467200</v>
      </c>
      <c r="E20" s="26"/>
    </row>
    <row r="21" spans="1:5" x14ac:dyDescent="0.25">
      <c r="A21" s="47">
        <v>13</v>
      </c>
      <c r="B21" s="10" t="s">
        <v>19</v>
      </c>
      <c r="C21" s="9"/>
      <c r="D21" s="31">
        <v>1121600</v>
      </c>
      <c r="E21" s="48" t="s">
        <v>13</v>
      </c>
    </row>
    <row r="22" spans="1:5" ht="15.75" thickBot="1" x14ac:dyDescent="0.3">
      <c r="A22" s="3">
        <v>14</v>
      </c>
      <c r="B22" s="5" t="s">
        <v>24</v>
      </c>
      <c r="C22" s="3"/>
      <c r="D22" s="32">
        <v>345600</v>
      </c>
      <c r="E22" s="25" t="s">
        <v>6</v>
      </c>
    </row>
    <row r="23" spans="1:5" ht="15.75" thickBot="1" x14ac:dyDescent="0.3">
      <c r="A23" s="16"/>
      <c r="B23" s="12" t="s">
        <v>16</v>
      </c>
      <c r="C23" s="15"/>
      <c r="D23" s="30">
        <f>D4+D7+D11+D17+D20</f>
        <v>4707920</v>
      </c>
      <c r="E23" s="24"/>
    </row>
    <row r="25" spans="1:5" x14ac:dyDescent="0.25">
      <c r="A25" s="1"/>
      <c r="B25" s="4" t="s">
        <v>6</v>
      </c>
      <c r="C25" s="35">
        <f>D22+D12+D10+D8+D6+D5+D19+D18</f>
        <v>1369200</v>
      </c>
      <c r="D25" s="1"/>
      <c r="E25" s="2"/>
    </row>
    <row r="26" spans="1:5" ht="15.75" thickBot="1" x14ac:dyDescent="0.3">
      <c r="A26" s="1"/>
      <c r="B26" s="4" t="s">
        <v>13</v>
      </c>
      <c r="C26" s="35">
        <f>D21+D16+D15+D14+D13+D9</f>
        <v>3338720</v>
      </c>
      <c r="D26" s="1"/>
      <c r="E26" s="37">
        <f>D23/2</f>
        <v>2353960</v>
      </c>
    </row>
    <row r="27" spans="1:5" ht="15.75" thickBot="1" x14ac:dyDescent="0.3">
      <c r="A27" s="1"/>
      <c r="B27" s="23" t="s">
        <v>17</v>
      </c>
      <c r="C27" s="36">
        <f>SUM(C25:C26)</f>
        <v>4707920</v>
      </c>
      <c r="D27" s="1"/>
      <c r="E27" s="37"/>
    </row>
    <row r="28" spans="1:5" x14ac:dyDescent="0.25">
      <c r="E28" s="38"/>
    </row>
    <row r="29" spans="1:5" x14ac:dyDescent="0.25">
      <c r="E29" s="38"/>
    </row>
    <row r="34" spans="3:5" x14ac:dyDescent="0.25">
      <c r="C34"/>
      <c r="E34"/>
    </row>
    <row r="35" spans="3:5" x14ac:dyDescent="0.25">
      <c r="C35"/>
      <c r="E35"/>
    </row>
    <row r="36" spans="3:5" x14ac:dyDescent="0.25">
      <c r="C36"/>
      <c r="E36"/>
    </row>
    <row r="37" spans="3:5" x14ac:dyDescent="0.25">
      <c r="C37"/>
      <c r="E37"/>
    </row>
    <row r="43" spans="3:5" x14ac:dyDescent="0.25">
      <c r="C43"/>
      <c r="E43"/>
    </row>
    <row r="44" spans="3:5" x14ac:dyDescent="0.25">
      <c r="C44"/>
      <c r="E44"/>
    </row>
    <row r="45" spans="3:5" x14ac:dyDescent="0.25">
      <c r="C45"/>
      <c r="E45"/>
    </row>
    <row r="46" spans="3:5" x14ac:dyDescent="0.25">
      <c r="C46"/>
      <c r="E46"/>
    </row>
    <row r="47" spans="3:5" x14ac:dyDescent="0.25">
      <c r="C47"/>
      <c r="E47"/>
    </row>
  </sheetData>
  <mergeCells count="3">
    <mergeCell ref="D1:E1"/>
    <mergeCell ref="G1:J1"/>
    <mergeCell ref="G2:J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</vt:lpstr>
      <vt:lpstr>18.03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2018-06-15T13:12:59Z</cp:lastPrinted>
  <dcterms:created xsi:type="dcterms:W3CDTF">2017-01-18T13:57:35Z</dcterms:created>
  <dcterms:modified xsi:type="dcterms:W3CDTF">2022-03-18T12:11:14Z</dcterms:modified>
</cp:coreProperties>
</file>