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7235" windowHeight="7650" firstSheet="1" activeTab="1"/>
  </bookViews>
  <sheets>
    <sheet name="ТИТУЛЬНЫЙ ЛИСТ" sheetId="16" r:id="rId1"/>
    <sheet name="МЕНЮ" sheetId="15" r:id="rId2"/>
    <sheet name="сводная" sheetId="11" r:id="rId3"/>
    <sheet name="1 день" sheetId="1" r:id="rId4"/>
    <sheet name="2 день" sheetId="2" r:id="rId5"/>
    <sheet name="3 день" sheetId="3" r:id="rId6"/>
    <sheet name="4 день" sheetId="4" r:id="rId7"/>
    <sheet name="5день" sheetId="5" r:id="rId8"/>
    <sheet name="6день" sheetId="6" r:id="rId9"/>
    <sheet name="7день" sheetId="7" r:id="rId10"/>
    <sheet name="8день" sheetId="8" r:id="rId11"/>
    <sheet name="9день" sheetId="9" r:id="rId12"/>
    <sheet name="10день" sheetId="10" r:id="rId13"/>
  </sheets>
  <definedNames>
    <definedName name="_GoBack1" localSheetId="6">'4 день'!$B$11</definedName>
  </definedNames>
  <calcPr calcId="145621"/>
</workbook>
</file>

<file path=xl/calcChain.xml><?xml version="1.0" encoding="utf-8"?>
<calcChain xmlns="http://schemas.openxmlformats.org/spreadsheetml/2006/main">
  <c r="C6" i="11" l="1"/>
  <c r="D6" i="11"/>
  <c r="E6" i="11"/>
  <c r="F6" i="11"/>
  <c r="G6" i="11"/>
  <c r="H6" i="11"/>
  <c r="I6" i="11"/>
  <c r="J6" i="11"/>
  <c r="K6" i="11"/>
  <c r="L6" i="11"/>
  <c r="D19" i="1" l="1"/>
  <c r="E19" i="1"/>
  <c r="F19" i="1"/>
  <c r="H19" i="1"/>
  <c r="J19" i="1"/>
  <c r="K19" i="1"/>
  <c r="N19" i="1"/>
  <c r="N22" i="7" l="1"/>
  <c r="M22" i="7"/>
  <c r="L22" i="7"/>
  <c r="K22" i="7"/>
  <c r="J22" i="7"/>
  <c r="I22" i="7"/>
  <c r="H22" i="7"/>
  <c r="G22" i="7"/>
  <c r="F22" i="7"/>
  <c r="E22" i="7"/>
  <c r="N21" i="8"/>
  <c r="M21" i="8"/>
  <c r="L21" i="8"/>
  <c r="K21" i="8"/>
  <c r="J21" i="8"/>
  <c r="I21" i="8"/>
  <c r="H21" i="8"/>
  <c r="G21" i="8"/>
  <c r="F21" i="8"/>
  <c r="E21" i="8"/>
  <c r="D21" i="8"/>
  <c r="C21" i="8"/>
  <c r="N15" i="3"/>
  <c r="M15" i="3"/>
  <c r="L15" i="3"/>
  <c r="K15" i="3"/>
  <c r="J15" i="3"/>
  <c r="I15" i="3"/>
  <c r="H15" i="3"/>
  <c r="G15" i="3"/>
  <c r="F15" i="3"/>
  <c r="E15" i="3"/>
  <c r="D15" i="3"/>
  <c r="N23" i="10"/>
  <c r="M23" i="10"/>
  <c r="L23" i="10"/>
  <c r="K23" i="10"/>
  <c r="J23" i="10"/>
  <c r="I23" i="10"/>
  <c r="H23" i="10"/>
  <c r="G23" i="10"/>
  <c r="F23" i="10"/>
  <c r="E23" i="10"/>
  <c r="D23" i="10"/>
  <c r="C23" i="10"/>
  <c r="N15" i="10"/>
  <c r="M15" i="10"/>
  <c r="L15" i="10"/>
  <c r="K15" i="10"/>
  <c r="J15" i="10"/>
  <c r="I15" i="10"/>
  <c r="H15" i="10"/>
  <c r="G15" i="10"/>
  <c r="F15" i="10"/>
  <c r="E15" i="10"/>
  <c r="N15" i="7"/>
  <c r="M15" i="7"/>
  <c r="L15" i="7"/>
  <c r="K15" i="7"/>
  <c r="J15" i="7"/>
  <c r="I15" i="7"/>
  <c r="H15" i="7"/>
  <c r="G15" i="7"/>
  <c r="F15" i="7"/>
  <c r="E15" i="7"/>
  <c r="D15" i="7"/>
  <c r="C15" i="7"/>
  <c r="C18" i="6"/>
  <c r="C21" i="5"/>
  <c r="D21" i="5"/>
  <c r="N17" i="5"/>
  <c r="M17" i="5"/>
  <c r="D17" i="5"/>
  <c r="C17" i="5"/>
  <c r="D14" i="5"/>
  <c r="C14" i="5"/>
  <c r="N23" i="3" l="1"/>
  <c r="M23" i="3"/>
  <c r="L23" i="3"/>
  <c r="K23" i="3"/>
  <c r="J23" i="3"/>
  <c r="I23" i="3"/>
  <c r="H23" i="3"/>
  <c r="G23" i="3"/>
  <c r="F23" i="3"/>
  <c r="E23" i="3"/>
  <c r="D23" i="3"/>
  <c r="C23" i="3"/>
  <c r="N18" i="3"/>
  <c r="M18" i="3"/>
  <c r="X15" i="11" l="1"/>
  <c r="W15" i="11"/>
  <c r="V15" i="11"/>
  <c r="U15" i="11"/>
  <c r="T15" i="11"/>
  <c r="S15" i="11"/>
  <c r="R15" i="11"/>
  <c r="Q15" i="11"/>
  <c r="X14" i="11"/>
  <c r="W14" i="11"/>
  <c r="V14" i="11"/>
  <c r="U14" i="11"/>
  <c r="R14" i="11"/>
  <c r="Q14" i="11"/>
  <c r="P14" i="11"/>
  <c r="O14" i="11"/>
  <c r="P15" i="11"/>
  <c r="O15" i="11"/>
  <c r="X13" i="11"/>
  <c r="W13" i="11"/>
  <c r="V13" i="11"/>
  <c r="U13" i="11"/>
  <c r="R13" i="11"/>
  <c r="Q13" i="11"/>
  <c r="P13" i="11"/>
  <c r="O13" i="11"/>
  <c r="X12" i="11"/>
  <c r="W12" i="11"/>
  <c r="V12" i="11"/>
  <c r="U12" i="11"/>
  <c r="R12" i="11"/>
  <c r="Q12" i="11"/>
  <c r="P12" i="11"/>
  <c r="O12" i="11"/>
  <c r="X11" i="11"/>
  <c r="W11" i="11"/>
  <c r="V11" i="11"/>
  <c r="U11" i="11"/>
  <c r="R11" i="11"/>
  <c r="Q11" i="11"/>
  <c r="P11" i="11"/>
  <c r="X10" i="11"/>
  <c r="W10" i="11"/>
  <c r="V10" i="11"/>
  <c r="U10" i="11"/>
  <c r="R10" i="11"/>
  <c r="Q10" i="11"/>
  <c r="T10" i="11"/>
  <c r="S10" i="11"/>
  <c r="P10" i="11"/>
  <c r="O10" i="11"/>
  <c r="X9" i="11"/>
  <c r="W9" i="11"/>
  <c r="V9" i="11"/>
  <c r="R9" i="11"/>
  <c r="Q9" i="11"/>
  <c r="P9" i="11"/>
  <c r="O9" i="11"/>
  <c r="V8" i="11"/>
  <c r="U8" i="11"/>
  <c r="R8" i="11"/>
  <c r="Q8" i="11"/>
  <c r="X7" i="11"/>
  <c r="W7" i="11"/>
  <c r="R7" i="11"/>
  <c r="Q7" i="11"/>
  <c r="P7" i="11"/>
  <c r="O7" i="11"/>
  <c r="R6" i="11"/>
  <c r="Q6" i="11"/>
  <c r="M7" i="10"/>
  <c r="N14" i="5"/>
  <c r="M14" i="5"/>
  <c r="L14" i="5"/>
  <c r="K14" i="5"/>
  <c r="J14" i="5"/>
  <c r="I14" i="5"/>
  <c r="H14" i="5"/>
  <c r="G14" i="5"/>
  <c r="F14" i="5"/>
  <c r="E14" i="5"/>
  <c r="D15" i="9"/>
  <c r="T14" i="11" s="1"/>
  <c r="C15" i="9"/>
  <c r="S14" i="11" s="1"/>
  <c r="M21" i="9"/>
  <c r="M15" i="9"/>
  <c r="M7" i="9"/>
  <c r="M7" i="8"/>
  <c r="M15" i="8"/>
  <c r="M7" i="7"/>
  <c r="M21" i="6"/>
  <c r="M15" i="6"/>
  <c r="M7" i="6"/>
  <c r="M21" i="5"/>
  <c r="M7" i="5"/>
  <c r="M20" i="4"/>
  <c r="M14" i="4"/>
  <c r="M21" i="2"/>
  <c r="M15" i="2"/>
  <c r="M23" i="1"/>
  <c r="M24" i="1" s="1"/>
  <c r="D15" i="8"/>
  <c r="T13" i="11" s="1"/>
  <c r="C15" i="8"/>
  <c r="S13" i="11" s="1"/>
  <c r="T12" i="11"/>
  <c r="S12" i="11"/>
  <c r="D15" i="6"/>
  <c r="T11" i="11" s="1"/>
  <c r="C15" i="6"/>
  <c r="S11" i="11" s="1"/>
  <c r="O11" i="11"/>
  <c r="C17" i="4"/>
  <c r="U9" i="11" s="1"/>
  <c r="D14" i="4"/>
  <c r="T9" i="11" s="1"/>
  <c r="C14" i="4"/>
  <c r="S9" i="11" s="1"/>
  <c r="X8" i="11"/>
  <c r="W8" i="11"/>
  <c r="T8" i="11"/>
  <c r="C15" i="3"/>
  <c r="S8" i="11" s="1"/>
  <c r="P8" i="11"/>
  <c r="O8" i="11"/>
  <c r="D18" i="2"/>
  <c r="V7" i="11" s="1"/>
  <c r="C18" i="2"/>
  <c r="U7" i="11" s="1"/>
  <c r="D15" i="2"/>
  <c r="T7" i="11" s="1"/>
  <c r="C15" i="2"/>
  <c r="S7" i="11" s="1"/>
  <c r="E7" i="2"/>
  <c r="F7" i="2"/>
  <c r="G7" i="2"/>
  <c r="H7" i="2"/>
  <c r="I7" i="2"/>
  <c r="J7" i="2"/>
  <c r="K7" i="2"/>
  <c r="L7" i="2"/>
  <c r="X6" i="11"/>
  <c r="W6" i="11"/>
  <c r="P6" i="11"/>
  <c r="O6" i="11"/>
  <c r="T6" i="11"/>
  <c r="S6" i="11"/>
  <c r="V6" i="11"/>
  <c r="U6" i="11"/>
  <c r="M22" i="6" l="1"/>
  <c r="K11" i="11" s="1"/>
  <c r="M24" i="10"/>
  <c r="K15" i="11" s="1"/>
  <c r="M22" i="9"/>
  <c r="K14" i="11" s="1"/>
  <c r="M22" i="8"/>
  <c r="K13" i="11" s="1"/>
  <c r="M21" i="4"/>
  <c r="K9" i="11" s="1"/>
  <c r="M24" i="3"/>
  <c r="K8" i="11" s="1"/>
  <c r="M22" i="2"/>
  <c r="K7" i="11" s="1"/>
  <c r="V16" i="11"/>
  <c r="T16" i="11"/>
  <c r="P16" i="11"/>
  <c r="X16" i="11"/>
  <c r="W16" i="11"/>
  <c r="U16" i="11"/>
  <c r="Q16" i="11"/>
  <c r="R16" i="11"/>
  <c r="S16" i="11"/>
  <c r="M23" i="7"/>
  <c r="K12" i="11" s="1"/>
  <c r="M22" i="5"/>
  <c r="K10" i="11" s="1"/>
  <c r="K16" i="11" l="1"/>
  <c r="K17" i="11" s="1"/>
  <c r="K19" i="11" s="1"/>
  <c r="N8" i="1"/>
  <c r="N16" i="1"/>
  <c r="N7" i="10" l="1"/>
  <c r="N24" i="10" s="1"/>
  <c r="L15" i="11" s="1"/>
  <c r="L7" i="10"/>
  <c r="K7" i="10"/>
  <c r="J7" i="10"/>
  <c r="I7" i="10"/>
  <c r="H7" i="10"/>
  <c r="G7" i="10"/>
  <c r="F7" i="10"/>
  <c r="E7" i="10"/>
  <c r="N21" i="9"/>
  <c r="L21" i="9"/>
  <c r="K21" i="9"/>
  <c r="J21" i="9"/>
  <c r="I21" i="9"/>
  <c r="H21" i="9"/>
  <c r="G21" i="9"/>
  <c r="F21" i="9"/>
  <c r="E21" i="9"/>
  <c r="N15" i="9"/>
  <c r="L15" i="9"/>
  <c r="K15" i="9"/>
  <c r="J15" i="9"/>
  <c r="I15" i="9"/>
  <c r="H15" i="9"/>
  <c r="G15" i="9"/>
  <c r="F15" i="9"/>
  <c r="E15" i="9"/>
  <c r="N7" i="9"/>
  <c r="L7" i="9"/>
  <c r="K7" i="9"/>
  <c r="J7" i="9"/>
  <c r="I7" i="9"/>
  <c r="H7" i="9"/>
  <c r="G7" i="9"/>
  <c r="F7" i="9"/>
  <c r="E7" i="9"/>
  <c r="N15" i="8"/>
  <c r="L15" i="8"/>
  <c r="K15" i="8"/>
  <c r="J15" i="8"/>
  <c r="I15" i="8"/>
  <c r="H15" i="8"/>
  <c r="G15" i="8"/>
  <c r="F15" i="8"/>
  <c r="E15" i="8"/>
  <c r="N7" i="8"/>
  <c r="L7" i="8"/>
  <c r="K7" i="8"/>
  <c r="J7" i="8"/>
  <c r="I7" i="8"/>
  <c r="H7" i="8"/>
  <c r="G7" i="8"/>
  <c r="F7" i="8"/>
  <c r="E7" i="8"/>
  <c r="N7" i="7"/>
  <c r="L7" i="7"/>
  <c r="K7" i="7"/>
  <c r="J7" i="7"/>
  <c r="I7" i="7"/>
  <c r="I23" i="7" s="1"/>
  <c r="G12" i="11" s="1"/>
  <c r="H7" i="7"/>
  <c r="G7" i="7"/>
  <c r="G23" i="7" s="1"/>
  <c r="E12" i="11" s="1"/>
  <c r="F7" i="7"/>
  <c r="E7" i="7"/>
  <c r="E23" i="7" s="1"/>
  <c r="C12" i="11" s="1"/>
  <c r="N21" i="6"/>
  <c r="L21" i="6"/>
  <c r="K21" i="6"/>
  <c r="J21" i="6"/>
  <c r="I21" i="6"/>
  <c r="H21" i="6"/>
  <c r="G21" i="6"/>
  <c r="F21" i="6"/>
  <c r="E21" i="6"/>
  <c r="N15" i="6"/>
  <c r="L15" i="6"/>
  <c r="K15" i="6"/>
  <c r="J15" i="6"/>
  <c r="I15" i="6"/>
  <c r="H15" i="6"/>
  <c r="G15" i="6"/>
  <c r="F15" i="6"/>
  <c r="E15" i="6"/>
  <c r="N7" i="6"/>
  <c r="L7" i="6"/>
  <c r="K7" i="6"/>
  <c r="J7" i="6"/>
  <c r="I7" i="6"/>
  <c r="H7" i="6"/>
  <c r="G7" i="6"/>
  <c r="F7" i="6"/>
  <c r="E7" i="6"/>
  <c r="N21" i="5"/>
  <c r="L21" i="5"/>
  <c r="K21" i="5"/>
  <c r="J21" i="5"/>
  <c r="I21" i="5"/>
  <c r="H21" i="5"/>
  <c r="G21" i="5"/>
  <c r="F21" i="5"/>
  <c r="E21" i="5"/>
  <c r="L17" i="5"/>
  <c r="K17" i="5"/>
  <c r="J17" i="5"/>
  <c r="I17" i="5"/>
  <c r="H17" i="5"/>
  <c r="G17" i="5"/>
  <c r="F17" i="5"/>
  <c r="E17" i="5"/>
  <c r="N7" i="5"/>
  <c r="L7" i="5"/>
  <c r="K7" i="5"/>
  <c r="J7" i="5"/>
  <c r="I7" i="5"/>
  <c r="H7" i="5"/>
  <c r="G7" i="5"/>
  <c r="F7" i="5"/>
  <c r="E7" i="5"/>
  <c r="E22" i="9" l="1"/>
  <c r="C14" i="11" s="1"/>
  <c r="G22" i="9"/>
  <c r="F23" i="7"/>
  <c r="D12" i="11" s="1"/>
  <c r="I22" i="9"/>
  <c r="G14" i="11" s="1"/>
  <c r="H23" i="7"/>
  <c r="F12" i="11" s="1"/>
  <c r="J23" i="7"/>
  <c r="H12" i="11" s="1"/>
  <c r="G22" i="8"/>
  <c r="E13" i="11" s="1"/>
  <c r="N22" i="8"/>
  <c r="L13" i="11" s="1"/>
  <c r="H22" i="9"/>
  <c r="F14" i="11" s="1"/>
  <c r="E22" i="8"/>
  <c r="C13" i="11" s="1"/>
  <c r="F24" i="10"/>
  <c r="D15" i="11" s="1"/>
  <c r="H24" i="10"/>
  <c r="F15" i="11" s="1"/>
  <c r="J24" i="10"/>
  <c r="H15" i="11" s="1"/>
  <c r="E24" i="10"/>
  <c r="C15" i="11" s="1"/>
  <c r="G24" i="10"/>
  <c r="E15" i="11" s="1"/>
  <c r="I24" i="10"/>
  <c r="G15" i="11" s="1"/>
  <c r="L24" i="10"/>
  <c r="P33" i="11" s="1"/>
  <c r="F22" i="9"/>
  <c r="D14" i="11" s="1"/>
  <c r="L22" i="9"/>
  <c r="F22" i="8"/>
  <c r="D13" i="11" s="1"/>
  <c r="H22" i="8"/>
  <c r="F13" i="11" s="1"/>
  <c r="J22" i="8"/>
  <c r="H13" i="11" s="1"/>
  <c r="I22" i="8"/>
  <c r="G13" i="11" s="1"/>
  <c r="L22" i="8"/>
  <c r="N23" i="7"/>
  <c r="L12" i="11" s="1"/>
  <c r="L23" i="7"/>
  <c r="P30" i="11" s="1"/>
  <c r="N22" i="6"/>
  <c r="L11" i="11" s="1"/>
  <c r="I22" i="6"/>
  <c r="G11" i="11" s="1"/>
  <c r="G22" i="6"/>
  <c r="E11" i="11" s="1"/>
  <c r="F22" i="6"/>
  <c r="D11" i="11" s="1"/>
  <c r="H22" i="6"/>
  <c r="F11" i="11" s="1"/>
  <c r="J22" i="6"/>
  <c r="H11" i="11" s="1"/>
  <c r="L22" i="6"/>
  <c r="J22" i="9"/>
  <c r="E22" i="6"/>
  <c r="C11" i="11" s="1"/>
  <c r="N22" i="9"/>
  <c r="L14" i="11" s="1"/>
  <c r="K22" i="6"/>
  <c r="K22" i="8"/>
  <c r="K22" i="9"/>
  <c r="K23" i="7"/>
  <c r="K24" i="10"/>
  <c r="F22" i="5"/>
  <c r="H22" i="5"/>
  <c r="F10" i="11" s="1"/>
  <c r="J22" i="5"/>
  <c r="H10" i="11" s="1"/>
  <c r="L22" i="5"/>
  <c r="E22" i="5"/>
  <c r="C10" i="11" s="1"/>
  <c r="G22" i="5"/>
  <c r="E10" i="11" s="1"/>
  <c r="I22" i="5"/>
  <c r="G10" i="11" s="1"/>
  <c r="K22" i="5"/>
  <c r="O28" i="11" s="1"/>
  <c r="N22" i="5"/>
  <c r="L10" i="11" s="1"/>
  <c r="N20" i="4"/>
  <c r="L20" i="4"/>
  <c r="K20" i="4"/>
  <c r="J20" i="4"/>
  <c r="I20" i="4"/>
  <c r="H20" i="4"/>
  <c r="G20" i="4"/>
  <c r="F20" i="4"/>
  <c r="E20" i="4"/>
  <c r="N17" i="4"/>
  <c r="L17" i="4"/>
  <c r="K17" i="4"/>
  <c r="J17" i="4"/>
  <c r="I17" i="4"/>
  <c r="H17" i="4"/>
  <c r="G17" i="4"/>
  <c r="F17" i="4"/>
  <c r="E17" i="4"/>
  <c r="N14" i="4"/>
  <c r="L14" i="4"/>
  <c r="K14" i="4"/>
  <c r="J14" i="4"/>
  <c r="I14" i="4"/>
  <c r="H14" i="4"/>
  <c r="G14" i="4"/>
  <c r="F14" i="4"/>
  <c r="E14" i="4"/>
  <c r="N7" i="4"/>
  <c r="L7" i="4"/>
  <c r="K7" i="4"/>
  <c r="J7" i="4"/>
  <c r="I7" i="4"/>
  <c r="H7" i="4"/>
  <c r="G7" i="4"/>
  <c r="F7" i="4"/>
  <c r="E7" i="4"/>
  <c r="J15" i="11" l="1"/>
  <c r="V33" i="11"/>
  <c r="R33" i="11"/>
  <c r="X33" i="11"/>
  <c r="T33" i="11"/>
  <c r="I15" i="11"/>
  <c r="W33" i="11"/>
  <c r="U33" i="11"/>
  <c r="S33" i="11"/>
  <c r="Q33" i="11"/>
  <c r="O33" i="11"/>
  <c r="J14" i="11"/>
  <c r="X32" i="11"/>
  <c r="V32" i="11"/>
  <c r="T32" i="11"/>
  <c r="R32" i="11"/>
  <c r="I14" i="11"/>
  <c r="W32" i="11"/>
  <c r="U32" i="11"/>
  <c r="S32" i="11"/>
  <c r="Q32" i="11"/>
  <c r="P32" i="11"/>
  <c r="O32" i="11"/>
  <c r="J13" i="11"/>
  <c r="X31" i="11"/>
  <c r="V31" i="11"/>
  <c r="T31" i="11"/>
  <c r="R31" i="11"/>
  <c r="I13" i="11"/>
  <c r="W31" i="11"/>
  <c r="U31" i="11"/>
  <c r="S31" i="11"/>
  <c r="Q31" i="11"/>
  <c r="P31" i="11"/>
  <c r="O31" i="11"/>
  <c r="I12" i="11"/>
  <c r="W30" i="11"/>
  <c r="S30" i="11"/>
  <c r="U30" i="11"/>
  <c r="Q30" i="11"/>
  <c r="O30" i="11"/>
  <c r="J12" i="11"/>
  <c r="X30" i="11"/>
  <c r="V30" i="11"/>
  <c r="T30" i="11"/>
  <c r="R30" i="11"/>
  <c r="J11" i="11"/>
  <c r="V29" i="11"/>
  <c r="R29" i="11"/>
  <c r="T29" i="11"/>
  <c r="P29" i="11"/>
  <c r="I11" i="11"/>
  <c r="U29" i="11"/>
  <c r="S29" i="11"/>
  <c r="Q29" i="11"/>
  <c r="O29" i="11"/>
  <c r="J10" i="11"/>
  <c r="X28" i="11"/>
  <c r="T28" i="11"/>
  <c r="V28" i="11"/>
  <c r="R28" i="11"/>
  <c r="P28" i="11"/>
  <c r="I10" i="11"/>
  <c r="W28" i="11"/>
  <c r="U28" i="11"/>
  <c r="S28" i="11"/>
  <c r="Q28" i="11"/>
  <c r="F21" i="4"/>
  <c r="D9" i="11" s="1"/>
  <c r="L21" i="4"/>
  <c r="J21" i="4"/>
  <c r="H9" i="11" s="1"/>
  <c r="H21" i="4"/>
  <c r="F9" i="11" s="1"/>
  <c r="E21" i="4"/>
  <c r="C9" i="11" s="1"/>
  <c r="G21" i="4"/>
  <c r="E9" i="11" s="1"/>
  <c r="I21" i="4"/>
  <c r="G9" i="11" s="1"/>
  <c r="K21" i="4"/>
  <c r="N21" i="4"/>
  <c r="L9" i="11" s="1"/>
  <c r="L18" i="3"/>
  <c r="K18" i="3"/>
  <c r="J18" i="3"/>
  <c r="I18" i="3"/>
  <c r="H18" i="3"/>
  <c r="G18" i="3"/>
  <c r="F18" i="3"/>
  <c r="E18" i="3"/>
  <c r="N8" i="3"/>
  <c r="L8" i="3"/>
  <c r="K8" i="3"/>
  <c r="J8" i="3"/>
  <c r="I8" i="3"/>
  <c r="H8" i="3"/>
  <c r="G8" i="3"/>
  <c r="F8" i="3"/>
  <c r="E8" i="3"/>
  <c r="N21" i="2"/>
  <c r="L21" i="2"/>
  <c r="K21" i="2"/>
  <c r="J21" i="2"/>
  <c r="I21" i="2"/>
  <c r="H21" i="2"/>
  <c r="G21" i="2"/>
  <c r="F21" i="2"/>
  <c r="E21" i="2"/>
  <c r="N18" i="2"/>
  <c r="L18" i="2"/>
  <c r="K18" i="2"/>
  <c r="J18" i="2"/>
  <c r="I18" i="2"/>
  <c r="H18" i="2"/>
  <c r="G18" i="2"/>
  <c r="F18" i="2"/>
  <c r="E18" i="2"/>
  <c r="N15" i="2"/>
  <c r="L15" i="2"/>
  <c r="K15" i="2"/>
  <c r="J15" i="2"/>
  <c r="I15" i="2"/>
  <c r="H15" i="2"/>
  <c r="G15" i="2"/>
  <c r="F15" i="2"/>
  <c r="E15" i="2"/>
  <c r="L8" i="1"/>
  <c r="L16" i="1"/>
  <c r="L23" i="1"/>
  <c r="K23" i="1"/>
  <c r="J23" i="1"/>
  <c r="I23" i="1"/>
  <c r="H23" i="1"/>
  <c r="G23" i="1"/>
  <c r="F23" i="1"/>
  <c r="E23" i="1"/>
  <c r="N24" i="1"/>
  <c r="K16" i="1"/>
  <c r="J16" i="1"/>
  <c r="I16" i="1"/>
  <c r="H16" i="1"/>
  <c r="G16" i="1"/>
  <c r="F16" i="1"/>
  <c r="E16" i="1"/>
  <c r="K8" i="1"/>
  <c r="J8" i="1"/>
  <c r="I8" i="1"/>
  <c r="H8" i="1"/>
  <c r="G8" i="1"/>
  <c r="F8" i="1"/>
  <c r="E8" i="1"/>
  <c r="J9" i="11" l="1"/>
  <c r="X27" i="11"/>
  <c r="T27" i="11"/>
  <c r="V27" i="11"/>
  <c r="R27" i="11"/>
  <c r="P27" i="11"/>
  <c r="I9" i="11"/>
  <c r="W27" i="11"/>
  <c r="U27" i="11"/>
  <c r="S27" i="11"/>
  <c r="Q27" i="11"/>
  <c r="O27" i="11"/>
  <c r="L24" i="3"/>
  <c r="P26" i="11" s="1"/>
  <c r="O16" i="11"/>
  <c r="F24" i="3"/>
  <c r="D8" i="11" s="1"/>
  <c r="H24" i="3"/>
  <c r="F8" i="11" s="1"/>
  <c r="J24" i="3"/>
  <c r="H8" i="11" s="1"/>
  <c r="E24" i="3"/>
  <c r="C8" i="11" s="1"/>
  <c r="G24" i="3"/>
  <c r="E8" i="11" s="1"/>
  <c r="I24" i="3"/>
  <c r="G8" i="11" s="1"/>
  <c r="K24" i="3"/>
  <c r="N24" i="3"/>
  <c r="L8" i="11" s="1"/>
  <c r="E24" i="1"/>
  <c r="G24" i="1"/>
  <c r="I24" i="1"/>
  <c r="K24" i="1"/>
  <c r="O24" i="11" s="1"/>
  <c r="F24" i="1"/>
  <c r="H24" i="1"/>
  <c r="J24" i="1"/>
  <c r="F22" i="2"/>
  <c r="D7" i="11" s="1"/>
  <c r="H22" i="2"/>
  <c r="F7" i="11" s="1"/>
  <c r="J22" i="2"/>
  <c r="H7" i="11" s="1"/>
  <c r="L22" i="2"/>
  <c r="E22" i="2"/>
  <c r="C7" i="11" s="1"/>
  <c r="G22" i="2"/>
  <c r="E7" i="11" s="1"/>
  <c r="I22" i="2"/>
  <c r="G7" i="11" s="1"/>
  <c r="K22" i="2"/>
  <c r="N22" i="2"/>
  <c r="L7" i="11" s="1"/>
  <c r="L24" i="1"/>
  <c r="L16" i="11" l="1"/>
  <c r="L17" i="11" s="1"/>
  <c r="L19" i="11" s="1"/>
  <c r="J8" i="11"/>
  <c r="X26" i="11"/>
  <c r="T26" i="11"/>
  <c r="V26" i="11"/>
  <c r="R26" i="11"/>
  <c r="I8" i="11"/>
  <c r="W26" i="11"/>
  <c r="U26" i="11"/>
  <c r="S26" i="11"/>
  <c r="Q26" i="11"/>
  <c r="O26" i="11"/>
  <c r="J7" i="11"/>
  <c r="X29" i="11"/>
  <c r="V25" i="11"/>
  <c r="R25" i="11"/>
  <c r="X25" i="11"/>
  <c r="T25" i="11"/>
  <c r="P25" i="11"/>
  <c r="I7" i="11"/>
  <c r="W29" i="11"/>
  <c r="W25" i="11"/>
  <c r="U25" i="11"/>
  <c r="S25" i="11"/>
  <c r="Q25" i="11"/>
  <c r="O25" i="11"/>
  <c r="W24" i="11"/>
  <c r="S24" i="11"/>
  <c r="U24" i="11"/>
  <c r="Q24" i="11"/>
  <c r="X24" i="11"/>
  <c r="V24" i="11"/>
  <c r="T24" i="11"/>
  <c r="R24" i="11"/>
  <c r="P24" i="11"/>
  <c r="P34" i="11" s="1"/>
  <c r="F16" i="11"/>
  <c r="F17" i="11" s="1"/>
  <c r="F19" i="11" s="1"/>
  <c r="E16" i="11"/>
  <c r="E17" i="11" s="1"/>
  <c r="E19" i="11" s="1"/>
  <c r="H16" i="11"/>
  <c r="H17" i="11" s="1"/>
  <c r="H19" i="11" s="1"/>
  <c r="D16" i="11"/>
  <c r="D17" i="11" s="1"/>
  <c r="D19" i="11" s="1"/>
  <c r="G16" i="11"/>
  <c r="G17" i="11" s="1"/>
  <c r="G19" i="11" s="1"/>
  <c r="C16" i="11"/>
  <c r="C17" i="11" s="1"/>
  <c r="C19" i="11" s="1"/>
  <c r="R34" i="11" l="1"/>
  <c r="Q34" i="11"/>
  <c r="O34" i="11"/>
  <c r="X34" i="11"/>
  <c r="T34" i="11"/>
  <c r="J16" i="11"/>
  <c r="J17" i="11" s="1"/>
  <c r="J19" i="11" s="1"/>
  <c r="S34" i="11"/>
  <c r="I16" i="11"/>
  <c r="I17" i="11" s="1"/>
  <c r="I19" i="11" s="1"/>
  <c r="V34" i="11"/>
  <c r="U34" i="11"/>
  <c r="W34" i="11"/>
</calcChain>
</file>

<file path=xl/sharedStrings.xml><?xml version="1.0" encoding="utf-8"?>
<sst xmlns="http://schemas.openxmlformats.org/spreadsheetml/2006/main" count="816" uniqueCount="267">
  <si>
    <t>Прием пищи</t>
  </si>
  <si>
    <t>Наименование блюда</t>
  </si>
  <si>
    <t>Выход блюд</t>
  </si>
  <si>
    <t>Пищевые вещества</t>
  </si>
  <si>
    <t>ясли</t>
  </si>
  <si>
    <t>сад</t>
  </si>
  <si>
    <t>Б</t>
  </si>
  <si>
    <t>Ж</t>
  </si>
  <si>
    <t>У</t>
  </si>
  <si>
    <t xml:space="preserve">     Б</t>
  </si>
  <si>
    <t>ЗАВТРАК</t>
  </si>
  <si>
    <t>2-ОЙ ЗАВТРАК</t>
  </si>
  <si>
    <t xml:space="preserve">Сок </t>
  </si>
  <si>
    <t>ОБЕД</t>
  </si>
  <si>
    <t>Картофельное пюре</t>
  </si>
  <si>
    <t>Компот из сухофруктов</t>
  </si>
  <si>
    <t>ПОЛДНИК</t>
  </si>
  <si>
    <t>УЖИН</t>
  </si>
  <si>
    <t>Омлет с сыром</t>
  </si>
  <si>
    <t>Икра кабачковая консервир.</t>
  </si>
  <si>
    <t>ИТОГО ЗА        1-ЫЙ ДЕНЬ</t>
  </si>
  <si>
    <t>всего</t>
  </si>
  <si>
    <t>Каша пшенная молочная</t>
  </si>
  <si>
    <t xml:space="preserve">Яблоко </t>
  </si>
  <si>
    <t>Борщ с капустой и картофелем</t>
  </si>
  <si>
    <t>Плов из птицы</t>
  </si>
  <si>
    <t>Хлеб пшеничный</t>
  </si>
  <si>
    <t xml:space="preserve">Кисель </t>
  </si>
  <si>
    <t>Запеканка из творога</t>
  </si>
  <si>
    <t>Витамин  С</t>
  </si>
  <si>
    <t>Каша жидкая «Геркулес»</t>
  </si>
  <si>
    <t xml:space="preserve">2-ОЙ ЗАВТРАК </t>
  </si>
  <si>
    <t xml:space="preserve">ПОЛДНИК </t>
  </si>
  <si>
    <t>Вита мин  С</t>
  </si>
  <si>
    <t>Суп молочный с макаронными изделиями</t>
  </si>
  <si>
    <t>Рассольник «Ленинградский»</t>
  </si>
  <si>
    <t>Жаркое по-домашнему</t>
  </si>
  <si>
    <t>Кефир</t>
  </si>
  <si>
    <t>Вареники ленивые</t>
  </si>
  <si>
    <t>ИТОГО ЗА         ДЕНЬ</t>
  </si>
  <si>
    <t>Какао с молоком</t>
  </si>
  <si>
    <t>Каша рассыпчатая (гречневая)</t>
  </si>
  <si>
    <t>Печенье</t>
  </si>
  <si>
    <t>Голубцы ленивые</t>
  </si>
  <si>
    <t>Каша манная молочная</t>
  </si>
  <si>
    <t>Кофейный напиток с молоком</t>
  </si>
  <si>
    <t>Суп картофельный с макаронными изделиями</t>
  </si>
  <si>
    <t>Дни</t>
  </si>
  <si>
    <t>Пищевые вещества (ясли)</t>
  </si>
  <si>
    <t>Пищевые вещества (сад)</t>
  </si>
  <si>
    <t xml:space="preserve">      Б</t>
  </si>
  <si>
    <t>ИТОГО ЗА ВЕСЬ ПЕРИОД</t>
  </si>
  <si>
    <t>СРЕДНЕЕ ЗНАЧЕНИЕ ЗА ПЕРИОД</t>
  </si>
  <si>
    <t>Суп крестьянский с крупой</t>
  </si>
  <si>
    <t>Утверждаю</t>
  </si>
  <si>
    <t>Завтрак</t>
  </si>
  <si>
    <t>Второй завтрак</t>
  </si>
  <si>
    <t>Обед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</si>
  <si>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</si>
  <si>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</si>
  <si>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</si>
  <si>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</si>
  <si>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</si>
  <si>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</si>
  <si>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</si>
  <si>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</si>
  <si>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</si>
  <si>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</si>
  <si>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Полдник</t>
  </si>
  <si>
    <t>Ужин</t>
  </si>
  <si>
    <t>Суммарные объемы блюд по приемам пищи (в граммах)</t>
  </si>
  <si>
    <t>350-450</t>
  </si>
  <si>
    <t>450-550</t>
  </si>
  <si>
    <t>200-250</t>
  </si>
  <si>
    <t>400-500</t>
  </si>
  <si>
    <t>400-550</t>
  </si>
  <si>
    <t>600-800</t>
  </si>
  <si>
    <t>250-350</t>
  </si>
  <si>
    <t>450-600</t>
  </si>
  <si>
    <t>Суммарные объемы блюд по приемам пищи (в граммах)НОРМА</t>
  </si>
  <si>
    <t>в процентах</t>
  </si>
  <si>
    <t>Процент удовлетворения</t>
  </si>
  <si>
    <t>Норма</t>
  </si>
  <si>
    <r>
      <t>Энергетическ. Ценность</t>
    </r>
    <r>
      <rPr>
        <sz val="12"/>
        <color theme="1"/>
        <rFont val="Times New Roman"/>
        <family val="1"/>
        <charset val="204"/>
      </rPr>
      <t xml:space="preserve">(кка) </t>
    </r>
  </si>
  <si>
    <t>100-150</t>
  </si>
  <si>
    <t>150-200</t>
  </si>
  <si>
    <t>Каша пшеничная рассыпчатая</t>
  </si>
  <si>
    <t>Картофельная запеканка с мясом</t>
  </si>
  <si>
    <t>Омлет натуральный</t>
  </si>
  <si>
    <t>Суп-лапша домашняя</t>
  </si>
  <si>
    <t>2 -завтр</t>
  </si>
  <si>
    <t>Примечание!</t>
  </si>
  <si>
    <t>1)  Детям-аллергикам  необходимо  производить  замену  в  установленном   порядке,  в зависимости  от  медицинских показаний.  Справка  о  наличии  заболевания у ребенка  предоставляется  руководителю учреждения  или  медицинскому  работнику  дошкольного  образовательного  учреждения.</t>
  </si>
  <si>
    <t>Заведующая МБДОУ д/с №9 "Колосок"</t>
  </si>
  <si>
    <t>Балашова С.В.____________________</t>
  </si>
  <si>
    <r>
      <rPr>
        <b/>
        <sz val="14"/>
        <color theme="1"/>
        <rFont val="Times New Roman"/>
        <family val="1"/>
        <charset val="204"/>
      </rPr>
      <t xml:space="preserve">Разработан на основе: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- Сборника технических нормативов – Сборник рецептур блюд и кулинарных изделий для питания детей в дошкольных образовательных учреждениях / Под ред. М.П. Могильного и В.А. Тутельяна. – М.: ДеЛи принт, 2010. – 628 с.                                                                                                                                                                                                    - Сборника технологических нормативов, рецептур блюд и кулинарных изделий для дошкольных образовательных учреждений, в 2-х частях - под ред. доц. Коровка Л. С., доц. Добросердова И. И. и др., г.Пермь, 2008 г.                                                                                                                                                                                                    - Санитарно-эпидемиологические требования к устройству, содержанию и организации режима работы в дошкольных организациях Санитарно-эпидемиологические правила и нормативы СанПиН 2.4.1.3049-13.</t>
    </r>
  </si>
  <si>
    <t>Распределение калорийности между приемами пищи в %</t>
  </si>
  <si>
    <t>Распределение энергетической ценности</t>
  </si>
  <si>
    <t>ИТОГО ЗА  10      ДЕНЬ</t>
  </si>
  <si>
    <t>2018Г.</t>
  </si>
  <si>
    <t>10 день (пятница)</t>
  </si>
  <si>
    <r>
      <t xml:space="preserve">Энергетическ. Ценность </t>
    </r>
    <r>
      <rPr>
        <sz val="11"/>
        <color theme="1"/>
        <rFont val="Times New Roman"/>
        <family val="1"/>
        <charset val="204"/>
      </rPr>
      <t>(ккал)</t>
    </r>
  </si>
  <si>
    <t>9 день (четверг)</t>
  </si>
  <si>
    <t>ИТОГО ЗА  9      ДЕНЬ</t>
  </si>
  <si>
    <t>8 день (среда)</t>
  </si>
  <si>
    <t>ИТОГО ЗА 8        ДЕНЬ</t>
  </si>
  <si>
    <t>7 день (вторник)</t>
  </si>
  <si>
    <t>ИТОГО ЗА7      ДЕНЬ</t>
  </si>
  <si>
    <t>6 день (понедельник)</t>
  </si>
  <si>
    <t>ИТОГО ЗА 6       ДЕНЬ</t>
  </si>
  <si>
    <t>5 день (пятница)</t>
  </si>
  <si>
    <t>ИТОГО ЗА 5       ДЕНЬ</t>
  </si>
  <si>
    <t>4 день (четверг)</t>
  </si>
  <si>
    <t>3 день (среда)</t>
  </si>
  <si>
    <t>ИТОГО ЗА 3        ДЕНЬ</t>
  </si>
  <si>
    <t>2 день (вторник)</t>
  </si>
  <si>
    <t>ИТОГО ЗА        2  ДЕНЬ</t>
  </si>
  <si>
    <t>1 день (понедельник)</t>
  </si>
  <si>
    <t>ПРИМЕРНОЕ  МЕНЮ ДЛЯ ОРГАНИЗАЦИИ ПИТАНИЯ ДЕТЕЙ ОТ 1,5 ДО 3 ЛЕТ И ОТ3 ДО 7 ЛЕТ, ПОСЕЩАЮЩИХ ДОШКОЛЬНЫЕ ОБРАЗОВАТЕЛЬНЫЕ УЧРЕЖДЕНИЯ С 12 ЧАСОВЫМ РЕЖИМОМ ФУНКЦИОНИРОВАНИЯ, В ОСЕННЕ-ЗИМНИЙ ПЕРИОД</t>
  </si>
  <si>
    <t>Примерное меню для организации питания детей от1,5 до 3 лет, от 3 до 7 лет, посещающих дошкольные образовательные учреждения с 12-часовым режимом функционирования, в осенне-зимний период</t>
  </si>
  <si>
    <t>Йогурт</t>
  </si>
  <si>
    <t>печенье</t>
  </si>
  <si>
    <t>Пряник</t>
  </si>
  <si>
    <t>Банан</t>
  </si>
  <si>
    <t>№ рецепта/карта</t>
  </si>
  <si>
    <t>№ рецепта/ карта</t>
  </si>
  <si>
    <t>курица в соусе с томатом</t>
  </si>
  <si>
    <t>Салат из свеклы с чесноком</t>
  </si>
  <si>
    <t>булочка домашняя</t>
  </si>
  <si>
    <t>банан</t>
  </si>
  <si>
    <t>251/55</t>
  </si>
  <si>
    <t>Медведева Е.С.</t>
  </si>
  <si>
    <t>"Гномик"</t>
  </si>
  <si>
    <t>Зав.Мбдоу</t>
  </si>
  <si>
    <t>у №19</t>
  </si>
  <si>
    <t xml:space="preserve">     </t>
  </si>
  <si>
    <t>Каша вязкая молочная "Дружба"</t>
  </si>
  <si>
    <t>коф.напиток с молоком</t>
  </si>
  <si>
    <t>Компот из  сухофруктов</t>
  </si>
  <si>
    <t>бефстроганов из печени</t>
  </si>
  <si>
    <t>кефир</t>
  </si>
  <si>
    <t>Чай с сахаром и лимоном</t>
  </si>
  <si>
    <t>Каша пшеничная молочная</t>
  </si>
  <si>
    <t>Каша ячневая молочная</t>
  </si>
  <si>
    <t xml:space="preserve">Каша сборная молочная </t>
  </si>
  <si>
    <t>Каша рисовая молочная</t>
  </si>
  <si>
    <t xml:space="preserve">Котлеты рыбные </t>
  </si>
  <si>
    <t>Рагу овощное</t>
  </si>
  <si>
    <t>Хлеб ржаной-пшеничный</t>
  </si>
  <si>
    <t>огурцы соленые с маслом и луком</t>
  </si>
  <si>
    <t>Макаронные изделия отварные</t>
  </si>
  <si>
    <t>котлеты мясная с подливой</t>
  </si>
  <si>
    <t>Суп  картофельный с фасолью</t>
  </si>
  <si>
    <t>Кисель фруктовый</t>
  </si>
  <si>
    <t>Капуста тушенная</t>
  </si>
  <si>
    <t>Капуста квашенная</t>
  </si>
  <si>
    <t>Суп овощной с зеленым горошком</t>
  </si>
  <si>
    <t>Голубцы ленивые со сметаной</t>
  </si>
  <si>
    <t>Свекольник со сметаной</t>
  </si>
  <si>
    <t>Суп-пюре гороховый</t>
  </si>
  <si>
    <t>Оладьи печенные с повидлом</t>
  </si>
  <si>
    <t xml:space="preserve">Ватрушка с творогом из дрожжевого теста </t>
  </si>
  <si>
    <t>Кисломолочный продукт</t>
  </si>
  <si>
    <t>Сдоба домашняя (пирожок с повидлом)</t>
  </si>
  <si>
    <t>сырники из творога со сладким соусом</t>
  </si>
  <si>
    <t>Каша гречневая на молоке</t>
  </si>
  <si>
    <t>Салат "Винегрет"</t>
  </si>
  <si>
    <t>Котлеты рыбные с  сметанным соусом</t>
  </si>
  <si>
    <t>Хлеб ржано-пшеничный</t>
  </si>
  <si>
    <t>Каша гречневая  молочная</t>
  </si>
  <si>
    <t>Сок фруктовый</t>
  </si>
  <si>
    <t>котлеты мясная с соусом</t>
  </si>
  <si>
    <t>салат из соленых помидоров с луком</t>
  </si>
  <si>
    <t>Суп картофельный с рисом (Суп-харчо)</t>
  </si>
  <si>
    <t>Суп картофельный с рисом                                           (Суп-харчо)</t>
  </si>
  <si>
    <t>Тефтели рыбные</t>
  </si>
  <si>
    <t>тефтели рыбные</t>
  </si>
  <si>
    <t>Капуста тушеная</t>
  </si>
  <si>
    <t>Салат "Свеколка"</t>
  </si>
  <si>
    <t xml:space="preserve">Каша сборная  молочная </t>
  </si>
  <si>
    <t>Сырники  из творога с сладким соусом</t>
  </si>
  <si>
    <t>Салат из кукурузы консервированной</t>
  </si>
  <si>
    <t>Пирожок печеный из дрожжевого теста с печенью</t>
  </si>
  <si>
    <t>Батон  с маслом сливочным</t>
  </si>
  <si>
    <t>Батон  с маслом и сыром</t>
  </si>
  <si>
    <t>35\10</t>
  </si>
  <si>
    <t>35/10</t>
  </si>
  <si>
    <t>60/120</t>
  </si>
  <si>
    <t>80/150</t>
  </si>
  <si>
    <t>Батон с маслом и сыром</t>
  </si>
  <si>
    <t>Батон   с маслом сливочным</t>
  </si>
  <si>
    <t>Пудинг с фруктами и сладким соусом</t>
  </si>
  <si>
    <t>салат из моркови с яблоком</t>
  </si>
  <si>
    <t>Батон с маслом сливочным</t>
  </si>
  <si>
    <t>Утверждаю:</t>
  </si>
  <si>
    <t>35/8/10</t>
  </si>
  <si>
    <t>35/10/10</t>
  </si>
  <si>
    <t>чай  с молоком</t>
  </si>
  <si>
    <t>Чай с молоком</t>
  </si>
  <si>
    <t>35/8</t>
  </si>
  <si>
    <t>60/50</t>
  </si>
  <si>
    <t>70/50</t>
  </si>
  <si>
    <t>28/1</t>
  </si>
  <si>
    <t>17/2</t>
  </si>
  <si>
    <t>21/4</t>
  </si>
  <si>
    <t>25/6</t>
  </si>
  <si>
    <t>31/8</t>
  </si>
  <si>
    <t>№22/5</t>
  </si>
  <si>
    <t xml:space="preserve">Тефтели мясные в томатном соусе </t>
  </si>
  <si>
    <t>116/11</t>
  </si>
  <si>
    <t>106/12</t>
  </si>
  <si>
    <t>124/13</t>
  </si>
  <si>
    <t>179/14</t>
  </si>
  <si>
    <t>104/15</t>
  </si>
  <si>
    <t>110/16</t>
  </si>
  <si>
    <t>113/17</t>
  </si>
  <si>
    <t>142/18</t>
  </si>
  <si>
    <t>127/19</t>
  </si>
  <si>
    <t>138/20</t>
  </si>
  <si>
    <t>15/21</t>
  </si>
  <si>
    <t>78/25</t>
  </si>
  <si>
    <t>93/26</t>
  </si>
  <si>
    <t>22/27</t>
  </si>
  <si>
    <t>8/24</t>
  </si>
  <si>
    <t>79/30</t>
  </si>
  <si>
    <t>128/37</t>
  </si>
  <si>
    <t>65/40</t>
  </si>
  <si>
    <t>30/41</t>
  </si>
  <si>
    <t>67/42</t>
  </si>
  <si>
    <t>58/43</t>
  </si>
  <si>
    <t>43/38</t>
  </si>
  <si>
    <t>130/44 354/45</t>
  </si>
  <si>
    <t>60/46</t>
  </si>
  <si>
    <t>182/47</t>
  </si>
  <si>
    <t>354/45</t>
  </si>
  <si>
    <t>171/49</t>
  </si>
  <si>
    <t>181/50</t>
  </si>
  <si>
    <t>164/51</t>
  </si>
  <si>
    <t>176/53</t>
  </si>
  <si>
    <t>1/56</t>
  </si>
  <si>
    <t>3/57</t>
  </si>
  <si>
    <t>б/н</t>
  </si>
  <si>
    <t>168/48</t>
  </si>
  <si>
    <t>104</t>
  </si>
  <si>
    <t>39/66</t>
  </si>
  <si>
    <t>262</t>
  </si>
  <si>
    <t>99</t>
  </si>
  <si>
    <t>94/31/351</t>
  </si>
  <si>
    <t>331</t>
  </si>
  <si>
    <t>130</t>
  </si>
  <si>
    <t>Салат из капусты с зеленым горошком</t>
  </si>
  <si>
    <t>28</t>
  </si>
  <si>
    <t>58</t>
  </si>
  <si>
    <t>Салат из сырых овощей</t>
  </si>
  <si>
    <t>25</t>
  </si>
  <si>
    <t>23</t>
  </si>
  <si>
    <t>40/217</t>
  </si>
  <si>
    <t>101/157</t>
  </si>
  <si>
    <t>394/71</t>
  </si>
  <si>
    <t>480</t>
  </si>
  <si>
    <t>127/73</t>
  </si>
  <si>
    <t>458/411</t>
  </si>
  <si>
    <t>110/10</t>
  </si>
  <si>
    <t>449/404</t>
  </si>
  <si>
    <t>полдник</t>
  </si>
  <si>
    <t>Примерное 10 - дневное  меню для организации питания детей от 3 до 7 лет  МБДОУ № 27 "Золотая рыбка"</t>
  </si>
  <si>
    <t>Заведующий  Н.П.Тегляй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</si>
</sst>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5"/>
      <color rgb="FF22272F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63">
    <xf numFmtId="0" fontId="0" fillId="0" borderId="0" xfId="0"/>
    <xf numFmtId="0" fontId="4" fillId="0" borderId="1" xfId="0" applyFont="1" applyBorder="1" applyAlignment="1">
      <alignment vertical="center" wrapText="1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top" wrapText="1"/>
    </xf>
    <xf numFmtId="0" fontId="19" fillId="0" borderId="0" xfId="0" applyFont="1"/>
    <xf numFmtId="0" fontId="20" fillId="0" borderId="0" xfId="1"/>
    <xf numFmtId="0" fontId="1" fillId="0" borderId="1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Fill="1"/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Border="1"/>
    <xf numFmtId="0" fontId="14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2" fillId="0" borderId="1" xfId="0" applyFont="1" applyBorder="1"/>
    <xf numFmtId="0" fontId="1" fillId="0" borderId="1" xfId="0" applyFont="1" applyBorder="1"/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/>
    <xf numFmtId="0" fontId="19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/>
    <xf numFmtId="0" fontId="21" fillId="0" borderId="0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9" fontId="21" fillId="0" borderId="9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9" fontId="0" fillId="0" borderId="0" xfId="0" applyNumberFormat="1"/>
    <xf numFmtId="165" fontId="6" fillId="0" borderId="1" xfId="0" applyNumberFormat="1" applyFont="1" applyBorder="1" applyAlignment="1">
      <alignment horizontal="center" vertical="center"/>
    </xf>
    <xf numFmtId="0" fontId="9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6" fillId="0" borderId="1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top" wrapText="1"/>
    </xf>
    <xf numFmtId="0" fontId="24" fillId="0" borderId="0" xfId="0" applyFont="1"/>
    <xf numFmtId="0" fontId="11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top" wrapText="1"/>
    </xf>
    <xf numFmtId="2" fontId="28" fillId="0" borderId="5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2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left" vertical="center" wrapText="1" indent="2"/>
    </xf>
    <xf numFmtId="0" fontId="18" fillId="0" borderId="3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9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7" xfId="0" applyFont="1" applyFill="1" applyBorder="1" applyAlignment="1">
      <alignment horizontal="left" vertical="top" wrapText="1"/>
    </xf>
    <xf numFmtId="0" fontId="28" fillId="0" borderId="4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0" fillId="0" borderId="0" xfId="0" applyFont="1"/>
    <xf numFmtId="0" fontId="9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/>
    <xf numFmtId="0" fontId="9" fillId="0" borderId="1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2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3" fillId="0" borderId="0" xfId="0" applyFont="1"/>
    <xf numFmtId="0" fontId="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8" fillId="0" borderId="5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2" fillId="0" borderId="50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8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26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1" fillId="0" borderId="0" xfId="0" applyFont="1" applyAlignment="1"/>
    <xf numFmtId="0" fontId="4" fillId="0" borderId="37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9" fontId="6" fillId="0" borderId="2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5"/>
  <sheetViews>
    <sheetView topLeftCell="D595" zoomScale="98" zoomScaleNormal="98" workbookViewId="0">
      <selection activeCell="F574" sqref="F574"/>
    </sheetView>
  </sheetViews>
  <sheetFormatPr defaultRowHeight="15" x14ac:dyDescent="0.25"/>
  <sheetData>
    <row r="1" spans="1:11" ht="15.75" x14ac:dyDescent="0.25">
      <c r="A1" s="98" t="s">
        <v>91</v>
      </c>
    </row>
    <row r="3" spans="1:11" ht="81" customHeight="1" x14ac:dyDescent="0.3">
      <c r="A3" s="255" t="s">
        <v>92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97.25" customHeight="1" x14ac:dyDescent="0.3">
      <c r="A4" s="255" t="s">
        <v>95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20" spans="1:13" ht="18.75" x14ac:dyDescent="0.3">
      <c r="A20" s="99"/>
      <c r="B20" s="99"/>
      <c r="C20" s="99"/>
      <c r="D20" s="99"/>
      <c r="E20" s="99"/>
      <c r="F20" s="99"/>
      <c r="G20" s="99"/>
      <c r="H20" s="99"/>
      <c r="I20" s="99"/>
      <c r="J20" s="99" t="s">
        <v>54</v>
      </c>
      <c r="K20" s="99"/>
      <c r="L20" s="99"/>
      <c r="M20" s="99"/>
    </row>
    <row r="21" spans="1:13" ht="18.75" x14ac:dyDescent="0.3">
      <c r="A21" s="99"/>
      <c r="B21" s="99"/>
      <c r="C21" s="99"/>
      <c r="D21" s="99"/>
      <c r="E21" s="99"/>
      <c r="F21" s="99"/>
      <c r="G21" s="99"/>
      <c r="H21" s="99"/>
      <c r="I21" s="99"/>
      <c r="J21" s="99" t="s">
        <v>93</v>
      </c>
      <c r="K21" s="99"/>
      <c r="L21" s="99"/>
      <c r="M21" s="99"/>
    </row>
    <row r="22" spans="1:13" ht="18.75" x14ac:dyDescent="0.3">
      <c r="A22" s="99"/>
      <c r="B22" s="99"/>
      <c r="C22" s="99"/>
      <c r="D22" s="99"/>
      <c r="E22" s="99"/>
      <c r="F22" s="99"/>
      <c r="G22" s="99"/>
      <c r="H22" s="99"/>
      <c r="I22" s="99"/>
      <c r="J22" s="99" t="s">
        <v>94</v>
      </c>
      <c r="K22" s="99"/>
      <c r="L22" s="99"/>
      <c r="M22" s="99"/>
    </row>
    <row r="23" spans="1:13" ht="18.75" x14ac:dyDescent="0.3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18.75" x14ac:dyDescent="0.3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18.75" x14ac:dyDescent="0.3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02" customHeight="1" x14ac:dyDescent="0.3">
      <c r="A26" s="99"/>
      <c r="B26" s="99"/>
      <c r="C26" s="256" t="s">
        <v>118</v>
      </c>
      <c r="D26" s="256"/>
      <c r="E26" s="256"/>
      <c r="F26" s="256"/>
      <c r="G26" s="256"/>
      <c r="H26" s="256"/>
      <c r="I26" s="256"/>
      <c r="J26" s="256"/>
      <c r="K26" s="256"/>
      <c r="L26" s="256"/>
      <c r="M26" s="99"/>
    </row>
    <row r="41" spans="7:8" x14ac:dyDescent="0.25">
      <c r="G41" s="257" t="s">
        <v>99</v>
      </c>
      <c r="H41" s="257"/>
    </row>
    <row r="567" spans="6:21" x14ac:dyDescent="0.25">
      <c r="L567" t="s">
        <v>54</v>
      </c>
    </row>
    <row r="568" spans="6:21" x14ac:dyDescent="0.25">
      <c r="L568" t="s">
        <v>133</v>
      </c>
      <c r="M568" t="s">
        <v>134</v>
      </c>
      <c r="N568" t="s">
        <v>132</v>
      </c>
    </row>
    <row r="569" spans="6:21" x14ac:dyDescent="0.25">
      <c r="L569" t="s">
        <v>131</v>
      </c>
    </row>
    <row r="574" spans="6:21" ht="31.5" x14ac:dyDescent="0.5">
      <c r="F574" s="155" t="s">
        <v>135</v>
      </c>
      <c r="G574" s="155" t="s">
        <v>119</v>
      </c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</row>
    <row r="575" spans="6:21" ht="31.5" x14ac:dyDescent="0.5"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</row>
  </sheetData>
  <mergeCells count="4">
    <mergeCell ref="A3:K3"/>
    <mergeCell ref="A4:K4"/>
    <mergeCell ref="C26:L26"/>
    <mergeCell ref="G41:H41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O21" sqref="O21"/>
    </sheetView>
  </sheetViews>
  <sheetFormatPr defaultRowHeight="15" x14ac:dyDescent="0.25"/>
  <cols>
    <col min="1" max="1" width="12.140625" style="103" customWidth="1"/>
    <col min="2" max="2" width="24.7109375" style="103" customWidth="1"/>
    <col min="3" max="3" width="9.140625" style="103" customWidth="1"/>
    <col min="4" max="4" width="8.140625" style="103" customWidth="1"/>
    <col min="5" max="10" width="5.7109375" style="103" customWidth="1"/>
    <col min="11" max="12" width="9.140625" style="103"/>
    <col min="13" max="14" width="6.7109375" style="103" customWidth="1"/>
    <col min="15" max="15" width="9.140625" style="103"/>
  </cols>
  <sheetData>
    <row r="1" spans="1:15" x14ac:dyDescent="0.25">
      <c r="A1" s="102" t="s">
        <v>106</v>
      </c>
    </row>
    <row r="2" spans="1:15" ht="42.75" customHeight="1" x14ac:dyDescent="0.25">
      <c r="A2" s="351" t="s">
        <v>0</v>
      </c>
      <c r="B2" s="335" t="s">
        <v>1</v>
      </c>
      <c r="C2" s="352" t="s">
        <v>2</v>
      </c>
      <c r="D2" s="352"/>
      <c r="E2" s="351" t="s">
        <v>3</v>
      </c>
      <c r="F2" s="351"/>
      <c r="G2" s="351"/>
      <c r="H2" s="351"/>
      <c r="I2" s="351"/>
      <c r="J2" s="351"/>
      <c r="K2" s="351" t="s">
        <v>101</v>
      </c>
      <c r="L2" s="351"/>
      <c r="M2" s="345" t="s">
        <v>33</v>
      </c>
      <c r="N2" s="346"/>
      <c r="O2" s="336" t="s">
        <v>124</v>
      </c>
    </row>
    <row r="3" spans="1:15" x14ac:dyDescent="0.25">
      <c r="A3" s="351"/>
      <c r="B3" s="335"/>
      <c r="C3" s="128" t="s">
        <v>4</v>
      </c>
      <c r="D3" s="128" t="s">
        <v>5</v>
      </c>
      <c r="E3" s="128" t="s">
        <v>6</v>
      </c>
      <c r="F3" s="128" t="s">
        <v>7</v>
      </c>
      <c r="G3" s="128" t="s">
        <v>8</v>
      </c>
      <c r="H3" s="128" t="s">
        <v>9</v>
      </c>
      <c r="I3" s="129" t="s">
        <v>7</v>
      </c>
      <c r="J3" s="130" t="s">
        <v>8</v>
      </c>
      <c r="K3" s="128" t="s">
        <v>4</v>
      </c>
      <c r="L3" s="128" t="s">
        <v>5</v>
      </c>
      <c r="M3" s="113" t="s">
        <v>4</v>
      </c>
      <c r="N3" s="131" t="s">
        <v>5</v>
      </c>
      <c r="O3" s="337"/>
    </row>
    <row r="4" spans="1:15" ht="19.5" customHeight="1" x14ac:dyDescent="0.25">
      <c r="A4" s="352" t="s">
        <v>10</v>
      </c>
      <c r="B4" s="205" t="s">
        <v>143</v>
      </c>
      <c r="C4" s="204">
        <v>150</v>
      </c>
      <c r="D4" s="204">
        <v>200</v>
      </c>
      <c r="E4" s="204">
        <v>6.6</v>
      </c>
      <c r="F4" s="204">
        <v>7.03</v>
      </c>
      <c r="G4" s="204">
        <v>38.78</v>
      </c>
      <c r="H4" s="204">
        <v>7.83</v>
      </c>
      <c r="I4" s="204">
        <v>8.43</v>
      </c>
      <c r="J4" s="204">
        <v>46.53</v>
      </c>
      <c r="K4" s="204">
        <v>244.92</v>
      </c>
      <c r="L4" s="204">
        <v>293.89999999999998</v>
      </c>
      <c r="M4" s="204">
        <v>0.12</v>
      </c>
      <c r="N4" s="204">
        <v>0.14000000000000001</v>
      </c>
      <c r="O4" s="204" t="s">
        <v>230</v>
      </c>
    </row>
    <row r="5" spans="1:15" x14ac:dyDescent="0.25">
      <c r="A5" s="352"/>
      <c r="B5" s="110" t="s">
        <v>141</v>
      </c>
      <c r="C5" s="204">
        <v>150</v>
      </c>
      <c r="D5" s="204">
        <v>180</v>
      </c>
      <c r="E5" s="204">
        <v>7.0000000000000007E-2</v>
      </c>
      <c r="F5" s="204">
        <v>0.01</v>
      </c>
      <c r="G5" s="204">
        <v>15.31</v>
      </c>
      <c r="H5" s="204">
        <v>7.0000000000000007E-2</v>
      </c>
      <c r="I5" s="204">
        <v>0.01</v>
      </c>
      <c r="J5" s="204">
        <v>15.31</v>
      </c>
      <c r="K5" s="204">
        <v>61.62</v>
      </c>
      <c r="L5" s="204">
        <v>61.62</v>
      </c>
      <c r="M5" s="204">
        <v>3.14</v>
      </c>
      <c r="N5" s="204">
        <v>3.14</v>
      </c>
      <c r="O5" s="112" t="s">
        <v>236</v>
      </c>
    </row>
    <row r="6" spans="1:15" ht="31.5" customHeight="1" x14ac:dyDescent="0.25">
      <c r="A6" s="352"/>
      <c r="B6" s="203" t="s">
        <v>189</v>
      </c>
      <c r="C6" s="230" t="s">
        <v>195</v>
      </c>
      <c r="D6" s="134" t="s">
        <v>196</v>
      </c>
      <c r="E6" s="204">
        <v>4.5</v>
      </c>
      <c r="F6" s="204">
        <v>14.1</v>
      </c>
      <c r="G6" s="204">
        <v>18.8</v>
      </c>
      <c r="H6" s="204">
        <v>6</v>
      </c>
      <c r="I6" s="204">
        <v>6.1</v>
      </c>
      <c r="J6" s="204">
        <v>22.8</v>
      </c>
      <c r="K6" s="204">
        <v>137.1</v>
      </c>
      <c r="L6" s="204">
        <v>205.65</v>
      </c>
      <c r="M6" s="204">
        <v>2.7E-2</v>
      </c>
      <c r="N6" s="204">
        <v>3.5999999999999997E-2</v>
      </c>
      <c r="O6" s="230" t="s">
        <v>240</v>
      </c>
    </row>
    <row r="7" spans="1:15" x14ac:dyDescent="0.25">
      <c r="A7" s="352"/>
      <c r="B7" s="22" t="s">
        <v>21</v>
      </c>
      <c r="C7" s="65">
        <v>353</v>
      </c>
      <c r="D7" s="65">
        <v>435</v>
      </c>
      <c r="E7" s="105">
        <f t="shared" ref="E7:N7" si="0">SUM(E4:E6)</f>
        <v>11.17</v>
      </c>
      <c r="F7" s="105">
        <f t="shared" si="0"/>
        <v>21.14</v>
      </c>
      <c r="G7" s="105">
        <f t="shared" si="0"/>
        <v>72.89</v>
      </c>
      <c r="H7" s="105">
        <f t="shared" si="0"/>
        <v>13.9</v>
      </c>
      <c r="I7" s="105">
        <f t="shared" si="0"/>
        <v>14.54</v>
      </c>
      <c r="J7" s="105">
        <f t="shared" si="0"/>
        <v>84.64</v>
      </c>
      <c r="K7" s="105">
        <f t="shared" si="0"/>
        <v>443.64</v>
      </c>
      <c r="L7" s="105">
        <f t="shared" si="0"/>
        <v>561.16999999999996</v>
      </c>
      <c r="M7" s="105">
        <f t="shared" ref="M7" si="1">SUM(M4:M6)</f>
        <v>3.2870000000000004</v>
      </c>
      <c r="N7" s="105">
        <f t="shared" si="0"/>
        <v>3.3160000000000003</v>
      </c>
      <c r="O7" s="105"/>
    </row>
    <row r="8" spans="1:15" ht="24" x14ac:dyDescent="0.25">
      <c r="A8" s="95" t="s">
        <v>11</v>
      </c>
      <c r="B8" s="113" t="s">
        <v>123</v>
      </c>
      <c r="C8" s="107">
        <v>100</v>
      </c>
      <c r="D8" s="107">
        <v>100</v>
      </c>
      <c r="E8" s="107">
        <v>0.2</v>
      </c>
      <c r="F8" s="107">
        <v>0.9</v>
      </c>
      <c r="G8" s="107">
        <v>8.1</v>
      </c>
      <c r="H8" s="107">
        <v>0.3</v>
      </c>
      <c r="I8" s="107">
        <v>1.35</v>
      </c>
      <c r="J8" s="107">
        <v>12.15</v>
      </c>
      <c r="K8" s="107">
        <v>43</v>
      </c>
      <c r="L8" s="107">
        <v>64.5</v>
      </c>
      <c r="M8" s="107">
        <v>60</v>
      </c>
      <c r="N8" s="107">
        <v>90</v>
      </c>
      <c r="O8" s="112">
        <v>130</v>
      </c>
    </row>
    <row r="9" spans="1:15" ht="21" customHeight="1" x14ac:dyDescent="0.25">
      <c r="A9" s="356" t="s">
        <v>13</v>
      </c>
      <c r="B9" s="205" t="s">
        <v>178</v>
      </c>
      <c r="C9" s="204">
        <v>40</v>
      </c>
      <c r="D9" s="204">
        <v>50</v>
      </c>
      <c r="E9" s="204">
        <v>0.63</v>
      </c>
      <c r="F9" s="204">
        <v>5.04</v>
      </c>
      <c r="G9" s="204">
        <v>3.88</v>
      </c>
      <c r="H9" s="204">
        <v>0.75</v>
      </c>
      <c r="I9" s="204">
        <v>6.04</v>
      </c>
      <c r="J9" s="204">
        <v>4.6500000000000004</v>
      </c>
      <c r="K9" s="204">
        <v>63.4</v>
      </c>
      <c r="L9" s="204">
        <v>76.08</v>
      </c>
      <c r="M9" s="204">
        <v>4.25</v>
      </c>
      <c r="N9" s="204">
        <v>5.0999999999999996</v>
      </c>
      <c r="O9" s="204">
        <v>101</v>
      </c>
    </row>
    <row r="10" spans="1:15" ht="35.25" customHeight="1" x14ac:dyDescent="0.25">
      <c r="A10" s="357"/>
      <c r="B10" s="108" t="s">
        <v>156</v>
      </c>
      <c r="C10" s="109">
        <v>180</v>
      </c>
      <c r="D10" s="224">
        <v>200</v>
      </c>
      <c r="E10" s="109">
        <v>2.7</v>
      </c>
      <c r="F10" s="109">
        <v>10.3</v>
      </c>
      <c r="G10" s="109">
        <v>12.3</v>
      </c>
      <c r="H10" s="108">
        <v>3.22</v>
      </c>
      <c r="I10" s="108">
        <v>9.8000000000000007</v>
      </c>
      <c r="J10" s="108">
        <v>13.5</v>
      </c>
      <c r="K10" s="109">
        <v>114.35</v>
      </c>
      <c r="L10" s="108">
        <v>142.93</v>
      </c>
      <c r="M10" s="108">
        <v>16.02</v>
      </c>
      <c r="N10" s="108">
        <v>20</v>
      </c>
      <c r="O10" s="242" t="s">
        <v>256</v>
      </c>
    </row>
    <row r="11" spans="1:15" ht="18" customHeight="1" x14ac:dyDescent="0.25">
      <c r="A11" s="357"/>
      <c r="B11" s="124" t="s">
        <v>43</v>
      </c>
      <c r="C11" s="112">
        <v>60</v>
      </c>
      <c r="D11" s="112">
        <v>80</v>
      </c>
      <c r="E11" s="112">
        <v>6.6</v>
      </c>
      <c r="F11" s="112">
        <v>6.69</v>
      </c>
      <c r="G11" s="112">
        <v>4.93</v>
      </c>
      <c r="H11" s="112">
        <v>8.26</v>
      </c>
      <c r="I11" s="112">
        <v>8.43</v>
      </c>
      <c r="J11" s="112">
        <v>6.21</v>
      </c>
      <c r="K11" s="112">
        <v>106.21</v>
      </c>
      <c r="L11" s="112">
        <v>133.82</v>
      </c>
      <c r="M11" s="112">
        <v>20</v>
      </c>
      <c r="N11" s="112">
        <v>24.5</v>
      </c>
      <c r="O11" s="112" t="s">
        <v>213</v>
      </c>
    </row>
    <row r="12" spans="1:15" ht="30.75" customHeight="1" x14ac:dyDescent="0.25">
      <c r="A12" s="357"/>
      <c r="B12" s="124" t="s">
        <v>41</v>
      </c>
      <c r="C12" s="118">
        <v>110</v>
      </c>
      <c r="D12" s="118">
        <v>130</v>
      </c>
      <c r="E12" s="204">
        <v>5.9</v>
      </c>
      <c r="F12" s="118">
        <v>3.62</v>
      </c>
      <c r="G12" s="118">
        <v>30</v>
      </c>
      <c r="H12" s="118">
        <v>7.56</v>
      </c>
      <c r="I12" s="118">
        <v>4.7</v>
      </c>
      <c r="J12" s="118">
        <v>39</v>
      </c>
      <c r="K12" s="204">
        <v>175.87</v>
      </c>
      <c r="L12" s="118">
        <v>228.63</v>
      </c>
      <c r="M12" s="118">
        <v>0</v>
      </c>
      <c r="N12" s="118">
        <v>0</v>
      </c>
      <c r="O12" s="204" t="s">
        <v>217</v>
      </c>
    </row>
    <row r="13" spans="1:15" ht="19.5" customHeight="1" x14ac:dyDescent="0.25">
      <c r="A13" s="357"/>
      <c r="B13" s="203" t="s">
        <v>168</v>
      </c>
      <c r="C13" s="118">
        <v>50</v>
      </c>
      <c r="D13" s="112">
        <v>60</v>
      </c>
      <c r="E13" s="122">
        <v>3</v>
      </c>
      <c r="F13" s="122">
        <v>0.5</v>
      </c>
      <c r="G13" s="112">
        <v>22.2</v>
      </c>
      <c r="H13" s="204">
        <v>3.6</v>
      </c>
      <c r="I13" s="204">
        <v>0.6</v>
      </c>
      <c r="J13" s="144">
        <v>26.6</v>
      </c>
      <c r="K13" s="204">
        <v>95</v>
      </c>
      <c r="L13" s="204">
        <v>114</v>
      </c>
      <c r="M13" s="204">
        <v>0</v>
      </c>
      <c r="N13" s="204">
        <v>0</v>
      </c>
      <c r="O13" s="204" t="s">
        <v>241</v>
      </c>
    </row>
    <row r="14" spans="1:15" ht="23.25" customHeight="1" x14ac:dyDescent="0.25">
      <c r="A14" s="357"/>
      <c r="B14" s="111" t="s">
        <v>15</v>
      </c>
      <c r="C14" s="122">
        <v>150</v>
      </c>
      <c r="D14" s="122">
        <v>180</v>
      </c>
      <c r="E14" s="112">
        <v>0.56000000000000005</v>
      </c>
      <c r="F14" s="122">
        <v>0</v>
      </c>
      <c r="G14" s="122">
        <v>27.89</v>
      </c>
      <c r="H14" s="112">
        <v>0.61</v>
      </c>
      <c r="I14" s="122">
        <v>0</v>
      </c>
      <c r="J14" s="122">
        <v>30.6</v>
      </c>
      <c r="K14" s="112">
        <v>113.79</v>
      </c>
      <c r="L14" s="112">
        <v>125.16</v>
      </c>
      <c r="M14" s="112">
        <v>0.2</v>
      </c>
      <c r="N14" s="112">
        <v>0.22</v>
      </c>
      <c r="O14" s="230" t="s">
        <v>242</v>
      </c>
    </row>
    <row r="15" spans="1:15" x14ac:dyDescent="0.25">
      <c r="A15" s="358"/>
      <c r="B15" s="22" t="s">
        <v>21</v>
      </c>
      <c r="C15" s="105">
        <f t="shared" ref="C15:N15" si="2">SUM(C9:C14)</f>
        <v>590</v>
      </c>
      <c r="D15" s="105">
        <f t="shared" si="2"/>
        <v>700</v>
      </c>
      <c r="E15" s="105">
        <f t="shared" si="2"/>
        <v>19.389999999999997</v>
      </c>
      <c r="F15" s="105">
        <f t="shared" si="2"/>
        <v>26.150000000000002</v>
      </c>
      <c r="G15" s="105">
        <f t="shared" si="2"/>
        <v>101.2</v>
      </c>
      <c r="H15" s="105">
        <f t="shared" si="2"/>
        <v>24</v>
      </c>
      <c r="I15" s="105">
        <f t="shared" si="2"/>
        <v>29.57</v>
      </c>
      <c r="J15" s="105">
        <f t="shared" si="2"/>
        <v>120.56</v>
      </c>
      <c r="K15" s="105">
        <f t="shared" si="2"/>
        <v>668.61999999999989</v>
      </c>
      <c r="L15" s="105">
        <f t="shared" si="2"/>
        <v>820.62</v>
      </c>
      <c r="M15" s="105">
        <f t="shared" si="2"/>
        <v>40.47</v>
      </c>
      <c r="N15" s="105">
        <f t="shared" si="2"/>
        <v>49.82</v>
      </c>
      <c r="O15" s="105"/>
    </row>
    <row r="16" spans="1:15" hidden="1" x14ac:dyDescent="0.25">
      <c r="A16" s="360"/>
      <c r="B16" s="156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idden="1" x14ac:dyDescent="0.25">
      <c r="A17" s="361"/>
      <c r="B17" s="156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idden="1" x14ac:dyDescent="0.25">
      <c r="A18" s="362"/>
      <c r="B18" s="22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6.5" customHeight="1" x14ac:dyDescent="0.25">
      <c r="A19" s="356" t="s">
        <v>17</v>
      </c>
      <c r="B19" s="207" t="s">
        <v>38</v>
      </c>
      <c r="C19" s="206">
        <v>110</v>
      </c>
      <c r="D19" s="206">
        <v>130</v>
      </c>
      <c r="E19" s="206">
        <v>22.5</v>
      </c>
      <c r="F19" s="206">
        <v>9.82</v>
      </c>
      <c r="G19" s="206">
        <v>33.22</v>
      </c>
      <c r="H19" s="206">
        <v>28.38</v>
      </c>
      <c r="I19" s="206">
        <v>11.78</v>
      </c>
      <c r="J19" s="206">
        <v>39.86</v>
      </c>
      <c r="K19" s="206">
        <v>351.22</v>
      </c>
      <c r="L19" s="206">
        <v>421.46</v>
      </c>
      <c r="M19" s="206">
        <v>0.2</v>
      </c>
      <c r="N19" s="206">
        <v>0.23</v>
      </c>
      <c r="O19" s="206" t="s">
        <v>224</v>
      </c>
    </row>
    <row r="20" spans="1:15" ht="18.75" customHeight="1" x14ac:dyDescent="0.25">
      <c r="A20" s="357"/>
      <c r="B20" s="110" t="s">
        <v>162</v>
      </c>
      <c r="C20" s="206">
        <v>135</v>
      </c>
      <c r="D20" s="206">
        <v>150</v>
      </c>
      <c r="E20" s="206">
        <v>5.6</v>
      </c>
      <c r="F20" s="206">
        <v>4.38</v>
      </c>
      <c r="G20" s="206">
        <v>8.18</v>
      </c>
      <c r="H20" s="206">
        <v>5.6</v>
      </c>
      <c r="I20" s="118">
        <v>4.38</v>
      </c>
      <c r="J20" s="206">
        <v>8.18</v>
      </c>
      <c r="K20" s="206">
        <v>112.52</v>
      </c>
      <c r="L20" s="206">
        <v>112.52</v>
      </c>
      <c r="M20" s="206">
        <v>1.4</v>
      </c>
      <c r="N20" s="206">
        <v>1.4</v>
      </c>
      <c r="O20" s="206" t="s">
        <v>130</v>
      </c>
    </row>
    <row r="21" spans="1:15" x14ac:dyDescent="0.25">
      <c r="A21" s="357"/>
      <c r="B21" s="207" t="s">
        <v>42</v>
      </c>
      <c r="C21" s="118">
        <v>15</v>
      </c>
      <c r="D21" s="112">
        <v>15</v>
      </c>
      <c r="E21" s="112">
        <v>0.75</v>
      </c>
      <c r="F21" s="112">
        <v>6.6</v>
      </c>
      <c r="G21" s="112">
        <v>11.28</v>
      </c>
      <c r="H21" s="112">
        <v>1</v>
      </c>
      <c r="I21" s="112">
        <v>8.1999999999999993</v>
      </c>
      <c r="J21" s="112">
        <v>15.04</v>
      </c>
      <c r="K21" s="112">
        <v>115.65</v>
      </c>
      <c r="L21" s="112">
        <v>154.19999999999999</v>
      </c>
      <c r="M21" s="112">
        <v>0</v>
      </c>
      <c r="N21" s="112">
        <v>0</v>
      </c>
      <c r="O21" s="112" t="s">
        <v>241</v>
      </c>
    </row>
    <row r="22" spans="1:15" ht="15.75" customHeight="1" x14ac:dyDescent="0.25">
      <c r="A22" s="358"/>
      <c r="B22" s="22" t="s">
        <v>21</v>
      </c>
      <c r="C22" s="105">
        <v>260</v>
      </c>
      <c r="D22" s="105">
        <v>295</v>
      </c>
      <c r="E22" s="105">
        <f t="shared" ref="E22:N22" si="3">SUM(E19:E21)</f>
        <v>28.85</v>
      </c>
      <c r="F22" s="105">
        <f t="shared" si="3"/>
        <v>20.799999999999997</v>
      </c>
      <c r="G22" s="105">
        <f t="shared" si="3"/>
        <v>52.68</v>
      </c>
      <c r="H22" s="105">
        <f t="shared" si="3"/>
        <v>34.979999999999997</v>
      </c>
      <c r="I22" s="105">
        <f t="shared" si="3"/>
        <v>24.36</v>
      </c>
      <c r="J22" s="105">
        <f t="shared" si="3"/>
        <v>63.08</v>
      </c>
      <c r="K22" s="105">
        <f t="shared" si="3"/>
        <v>579.39</v>
      </c>
      <c r="L22" s="105">
        <f t="shared" si="3"/>
        <v>688.18000000000006</v>
      </c>
      <c r="M22" s="105">
        <f t="shared" si="3"/>
        <v>1.5999999999999999</v>
      </c>
      <c r="N22" s="105">
        <f t="shared" si="3"/>
        <v>1.63</v>
      </c>
      <c r="O22" s="105"/>
    </row>
    <row r="23" spans="1:15" ht="22.5" x14ac:dyDescent="0.25">
      <c r="A23" s="133" t="s">
        <v>107</v>
      </c>
      <c r="B23" s="108"/>
      <c r="C23" s="108"/>
      <c r="D23" s="108"/>
      <c r="E23" s="128">
        <f t="shared" ref="E23:N23" si="4">SUM(E7,E8,E15,E18,E22)</f>
        <v>59.61</v>
      </c>
      <c r="F23" s="128">
        <f t="shared" si="4"/>
        <v>68.989999999999995</v>
      </c>
      <c r="G23" s="128">
        <f t="shared" si="4"/>
        <v>234.87</v>
      </c>
      <c r="H23" s="128">
        <f t="shared" si="4"/>
        <v>73.180000000000007</v>
      </c>
      <c r="I23" s="128">
        <f t="shared" si="4"/>
        <v>69.819999999999993</v>
      </c>
      <c r="J23" s="128">
        <f t="shared" si="4"/>
        <v>280.43</v>
      </c>
      <c r="K23" s="128">
        <f t="shared" si="4"/>
        <v>1734.6499999999996</v>
      </c>
      <c r="L23" s="128">
        <f t="shared" si="4"/>
        <v>2134.4700000000003</v>
      </c>
      <c r="M23" s="128">
        <f t="shared" si="4"/>
        <v>105.357</v>
      </c>
      <c r="N23" s="128">
        <f t="shared" si="4"/>
        <v>144.76599999999999</v>
      </c>
      <c r="O23" s="109"/>
    </row>
  </sheetData>
  <mergeCells count="11">
    <mergeCell ref="O2:O3"/>
    <mergeCell ref="A19:A22"/>
    <mergeCell ref="K2:L2"/>
    <mergeCell ref="A16:A18"/>
    <mergeCell ref="M2:N2"/>
    <mergeCell ref="A4:A7"/>
    <mergeCell ref="A2:A3"/>
    <mergeCell ref="B2:B3"/>
    <mergeCell ref="C2:D2"/>
    <mergeCell ref="E2:J2"/>
    <mergeCell ref="A9:A15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O19" sqref="O19"/>
    </sheetView>
  </sheetViews>
  <sheetFormatPr defaultRowHeight="15" x14ac:dyDescent="0.25"/>
  <cols>
    <col min="1" max="1" width="12.42578125" style="103" customWidth="1"/>
    <col min="2" max="2" width="23.5703125" style="103" customWidth="1"/>
    <col min="3" max="3" width="8" style="104" customWidth="1"/>
    <col min="4" max="4" width="8.42578125" style="104" customWidth="1"/>
    <col min="5" max="5" width="6.42578125" style="104" customWidth="1"/>
    <col min="6" max="6" width="6.5703125" style="104" customWidth="1"/>
    <col min="7" max="7" width="7.28515625" style="104" customWidth="1"/>
    <col min="8" max="8" width="6.28515625" style="104" customWidth="1"/>
    <col min="9" max="9" width="6.42578125" style="104" customWidth="1"/>
    <col min="10" max="10" width="7.28515625" style="104" customWidth="1"/>
    <col min="11" max="11" width="8.28515625" style="104" customWidth="1"/>
    <col min="12" max="12" width="8.140625" style="104" customWidth="1"/>
    <col min="13" max="14" width="6.42578125" style="104" customWidth="1"/>
    <col min="15" max="15" width="8.7109375" style="104" customWidth="1"/>
  </cols>
  <sheetData>
    <row r="1" spans="1:15" x14ac:dyDescent="0.25">
      <c r="A1" s="102" t="s">
        <v>104</v>
      </c>
    </row>
    <row r="2" spans="1:15" ht="45" customHeight="1" x14ac:dyDescent="0.25">
      <c r="A2" s="351" t="s">
        <v>0</v>
      </c>
      <c r="B2" s="335" t="s">
        <v>1</v>
      </c>
      <c r="C2" s="334" t="s">
        <v>2</v>
      </c>
      <c r="D2" s="334"/>
      <c r="E2" s="335" t="s">
        <v>3</v>
      </c>
      <c r="F2" s="335"/>
      <c r="G2" s="335"/>
      <c r="H2" s="335"/>
      <c r="I2" s="335"/>
      <c r="J2" s="335"/>
      <c r="K2" s="335" t="s">
        <v>101</v>
      </c>
      <c r="L2" s="335"/>
      <c r="M2" s="345" t="s">
        <v>33</v>
      </c>
      <c r="N2" s="346"/>
      <c r="O2" s="336" t="s">
        <v>124</v>
      </c>
    </row>
    <row r="3" spans="1:15" ht="14.25" customHeight="1" x14ac:dyDescent="0.25">
      <c r="A3" s="351"/>
      <c r="B3" s="335"/>
      <c r="C3" s="105" t="s">
        <v>4</v>
      </c>
      <c r="D3" s="105" t="s">
        <v>5</v>
      </c>
      <c r="E3" s="105" t="s">
        <v>6</v>
      </c>
      <c r="F3" s="105" t="s">
        <v>7</v>
      </c>
      <c r="G3" s="105" t="s">
        <v>8</v>
      </c>
      <c r="H3" s="105" t="s">
        <v>9</v>
      </c>
      <c r="I3" s="105" t="s">
        <v>7</v>
      </c>
      <c r="J3" s="105" t="s">
        <v>8</v>
      </c>
      <c r="K3" s="105" t="s">
        <v>4</v>
      </c>
      <c r="L3" s="105" t="s">
        <v>5</v>
      </c>
      <c r="M3" s="106" t="s">
        <v>4</v>
      </c>
      <c r="N3" s="107" t="s">
        <v>5</v>
      </c>
      <c r="O3" s="337"/>
    </row>
    <row r="4" spans="1:15" ht="19.5" customHeight="1" x14ac:dyDescent="0.25">
      <c r="A4" s="352" t="s">
        <v>10</v>
      </c>
      <c r="B4" s="124" t="s">
        <v>179</v>
      </c>
      <c r="C4" s="112">
        <v>150</v>
      </c>
      <c r="D4" s="112">
        <v>200</v>
      </c>
      <c r="E4" s="112">
        <v>5.4</v>
      </c>
      <c r="F4" s="112">
        <v>6.62</v>
      </c>
      <c r="G4" s="112">
        <v>32.64</v>
      </c>
      <c r="H4" s="112">
        <v>5.12</v>
      </c>
      <c r="I4" s="112">
        <v>6.62</v>
      </c>
      <c r="J4" s="112">
        <v>32.64</v>
      </c>
      <c r="K4" s="112">
        <v>210.1</v>
      </c>
      <c r="L4" s="112">
        <v>210.13</v>
      </c>
      <c r="M4" s="112">
        <v>0.9</v>
      </c>
      <c r="N4" s="112">
        <v>0.9</v>
      </c>
      <c r="O4" s="112" t="s">
        <v>230</v>
      </c>
    </row>
    <row r="5" spans="1:15" ht="18.75" customHeight="1" x14ac:dyDescent="0.25">
      <c r="A5" s="352"/>
      <c r="B5" s="124" t="s">
        <v>40</v>
      </c>
      <c r="C5" s="112">
        <v>150</v>
      </c>
      <c r="D5" s="112">
        <v>180</v>
      </c>
      <c r="E5" s="112">
        <v>5</v>
      </c>
      <c r="F5" s="112">
        <v>5.04</v>
      </c>
      <c r="G5" s="112">
        <v>32.729999999999997</v>
      </c>
      <c r="H5" s="112">
        <v>4.8899999999999997</v>
      </c>
      <c r="I5" s="112">
        <v>5.04</v>
      </c>
      <c r="J5" s="112">
        <v>32.729999999999997</v>
      </c>
      <c r="K5" s="112">
        <v>195.71</v>
      </c>
      <c r="L5" s="112">
        <v>195.71</v>
      </c>
      <c r="M5" s="112">
        <v>0.45</v>
      </c>
      <c r="N5" s="112">
        <v>0.6</v>
      </c>
      <c r="O5" s="112" t="s">
        <v>235</v>
      </c>
    </row>
    <row r="6" spans="1:15" ht="30.75" customHeight="1" x14ac:dyDescent="0.25">
      <c r="A6" s="352"/>
      <c r="B6" s="149" t="s">
        <v>189</v>
      </c>
      <c r="C6" s="230" t="s">
        <v>195</v>
      </c>
      <c r="D6" s="134" t="s">
        <v>196</v>
      </c>
      <c r="E6" s="148">
        <v>4.5</v>
      </c>
      <c r="F6" s="148">
        <v>14.1</v>
      </c>
      <c r="G6" s="148">
        <v>18.8</v>
      </c>
      <c r="H6" s="148">
        <v>6</v>
      </c>
      <c r="I6" s="148">
        <v>6.1</v>
      </c>
      <c r="J6" s="148">
        <v>22.8</v>
      </c>
      <c r="K6" s="148">
        <v>137.1</v>
      </c>
      <c r="L6" s="148">
        <v>205.65</v>
      </c>
      <c r="M6" s="148">
        <v>2.7E-2</v>
      </c>
      <c r="N6" s="148">
        <v>3.5999999999999997E-2</v>
      </c>
      <c r="O6" s="230" t="s">
        <v>240</v>
      </c>
    </row>
    <row r="7" spans="1:15" x14ac:dyDescent="0.25">
      <c r="A7" s="352"/>
      <c r="B7" s="22" t="s">
        <v>21</v>
      </c>
      <c r="C7" s="65">
        <v>353</v>
      </c>
      <c r="D7" s="65">
        <v>435</v>
      </c>
      <c r="E7" s="105">
        <f t="shared" ref="E7:N7" si="0">SUM(E4:E6)</f>
        <v>14.9</v>
      </c>
      <c r="F7" s="105">
        <f t="shared" si="0"/>
        <v>25.759999999999998</v>
      </c>
      <c r="G7" s="105">
        <f t="shared" si="0"/>
        <v>84.17</v>
      </c>
      <c r="H7" s="105">
        <f t="shared" si="0"/>
        <v>16.009999999999998</v>
      </c>
      <c r="I7" s="105">
        <f t="shared" si="0"/>
        <v>17.759999999999998</v>
      </c>
      <c r="J7" s="105">
        <f t="shared" si="0"/>
        <v>88.17</v>
      </c>
      <c r="K7" s="105">
        <f t="shared" si="0"/>
        <v>542.91</v>
      </c>
      <c r="L7" s="105">
        <f t="shared" si="0"/>
        <v>611.49</v>
      </c>
      <c r="M7" s="105">
        <f t="shared" si="0"/>
        <v>1.377</v>
      </c>
      <c r="N7" s="105">
        <f t="shared" si="0"/>
        <v>1.536</v>
      </c>
      <c r="O7" s="105"/>
    </row>
    <row r="8" spans="1:15" ht="24" x14ac:dyDescent="0.25">
      <c r="A8" s="95" t="s">
        <v>11</v>
      </c>
      <c r="B8" s="135" t="s">
        <v>23</v>
      </c>
      <c r="C8" s="107">
        <v>100</v>
      </c>
      <c r="D8" s="107">
        <v>100</v>
      </c>
      <c r="E8" s="107">
        <v>0.3</v>
      </c>
      <c r="F8" s="107">
        <v>0.6</v>
      </c>
      <c r="G8" s="107">
        <v>5.85</v>
      </c>
      <c r="H8" s="107">
        <v>0.37</v>
      </c>
      <c r="I8" s="107">
        <v>0.78</v>
      </c>
      <c r="J8" s="107">
        <v>7.6</v>
      </c>
      <c r="K8" s="107">
        <v>28.2</v>
      </c>
      <c r="L8" s="107">
        <v>36.659999999999997</v>
      </c>
      <c r="M8" s="107">
        <v>6</v>
      </c>
      <c r="N8" s="107">
        <v>7.8</v>
      </c>
      <c r="O8" s="107">
        <v>130</v>
      </c>
    </row>
    <row r="9" spans="1:15" ht="16.5" customHeight="1" x14ac:dyDescent="0.25">
      <c r="A9" s="352" t="s">
        <v>13</v>
      </c>
      <c r="B9" s="110" t="s">
        <v>158</v>
      </c>
      <c r="C9" s="208">
        <v>180</v>
      </c>
      <c r="D9" s="208">
        <v>200</v>
      </c>
      <c r="E9" s="208">
        <v>1.6</v>
      </c>
      <c r="F9" s="208">
        <v>5.07</v>
      </c>
      <c r="G9" s="208">
        <v>8.0399999999999991</v>
      </c>
      <c r="H9" s="208">
        <v>1.92</v>
      </c>
      <c r="I9" s="208">
        <v>6.33</v>
      </c>
      <c r="J9" s="208">
        <v>10.050000000000001</v>
      </c>
      <c r="K9" s="208">
        <v>83.33</v>
      </c>
      <c r="L9" s="208">
        <v>104.16</v>
      </c>
      <c r="M9" s="208">
        <v>4</v>
      </c>
      <c r="N9" s="208">
        <v>4.8</v>
      </c>
      <c r="O9" s="239" t="s">
        <v>207</v>
      </c>
    </row>
    <row r="10" spans="1:15" ht="19.5" customHeight="1" x14ac:dyDescent="0.25">
      <c r="A10" s="352"/>
      <c r="B10" s="210" t="s">
        <v>139</v>
      </c>
      <c r="C10" s="209">
        <v>60</v>
      </c>
      <c r="D10" s="209">
        <v>80</v>
      </c>
      <c r="E10" s="209">
        <v>13.6</v>
      </c>
      <c r="F10" s="209">
        <v>5.83</v>
      </c>
      <c r="G10" s="209">
        <v>2.93</v>
      </c>
      <c r="H10" s="209">
        <v>15.47</v>
      </c>
      <c r="I10" s="209">
        <v>8.3000000000000007</v>
      </c>
      <c r="J10" s="209">
        <v>4.24</v>
      </c>
      <c r="K10" s="209">
        <v>118.39</v>
      </c>
      <c r="L10" s="209">
        <v>153.34</v>
      </c>
      <c r="M10" s="209">
        <v>24.74</v>
      </c>
      <c r="N10" s="209">
        <v>28.09</v>
      </c>
      <c r="O10" s="209">
        <v>284</v>
      </c>
    </row>
    <row r="11" spans="1:15" ht="19.5" customHeight="1" x14ac:dyDescent="0.25">
      <c r="A11" s="352"/>
      <c r="B11" s="226" t="s">
        <v>155</v>
      </c>
      <c r="C11" s="112">
        <v>30</v>
      </c>
      <c r="D11" s="112">
        <v>50</v>
      </c>
      <c r="E11" s="115">
        <v>3.54</v>
      </c>
      <c r="F11" s="115">
        <v>5.0999999999999996</v>
      </c>
      <c r="G11" s="115">
        <v>3.16</v>
      </c>
      <c r="H11" s="112">
        <v>3.6480000000000001</v>
      </c>
      <c r="I11" s="112">
        <v>6.12</v>
      </c>
      <c r="J11" s="116">
        <v>3.8</v>
      </c>
      <c r="K11" s="112">
        <v>60.7</v>
      </c>
      <c r="L11" s="117">
        <v>72.84</v>
      </c>
      <c r="M11" s="118">
        <v>0.3</v>
      </c>
      <c r="N11" s="112">
        <v>0.36</v>
      </c>
      <c r="O11" s="112">
        <v>40</v>
      </c>
    </row>
    <row r="12" spans="1:15" ht="17.25" customHeight="1" x14ac:dyDescent="0.25">
      <c r="A12" s="352"/>
      <c r="B12" s="119" t="s">
        <v>14</v>
      </c>
      <c r="C12" s="112">
        <v>110</v>
      </c>
      <c r="D12" s="112">
        <v>130</v>
      </c>
      <c r="E12" s="115">
        <v>3.1</v>
      </c>
      <c r="F12" s="115">
        <v>4.0599999999999996</v>
      </c>
      <c r="G12" s="115">
        <v>23.29</v>
      </c>
      <c r="H12" s="112">
        <v>3.8</v>
      </c>
      <c r="I12" s="112">
        <v>5.27</v>
      </c>
      <c r="J12" s="116">
        <v>27.95</v>
      </c>
      <c r="K12" s="112">
        <v>140.69999999999999</v>
      </c>
      <c r="L12" s="117">
        <v>192.54</v>
      </c>
      <c r="M12" s="118">
        <v>10.4</v>
      </c>
      <c r="N12" s="112">
        <v>12.5</v>
      </c>
      <c r="O12" s="112" t="s">
        <v>216</v>
      </c>
    </row>
    <row r="13" spans="1:15" x14ac:dyDescent="0.25">
      <c r="A13" s="352"/>
      <c r="B13" s="211" t="s">
        <v>168</v>
      </c>
      <c r="C13" s="118">
        <v>50</v>
      </c>
      <c r="D13" s="112">
        <v>60</v>
      </c>
      <c r="E13" s="122">
        <v>3</v>
      </c>
      <c r="F13" s="122">
        <v>0.5</v>
      </c>
      <c r="G13" s="112">
        <v>22.2</v>
      </c>
      <c r="H13" s="212">
        <v>3.6</v>
      </c>
      <c r="I13" s="212">
        <v>0.6</v>
      </c>
      <c r="J13" s="144">
        <v>26.6</v>
      </c>
      <c r="K13" s="212">
        <v>95</v>
      </c>
      <c r="L13" s="212">
        <v>114</v>
      </c>
      <c r="M13" s="212">
        <v>0</v>
      </c>
      <c r="N13" s="212">
        <v>0</v>
      </c>
      <c r="O13" s="212" t="s">
        <v>241</v>
      </c>
    </row>
    <row r="14" spans="1:15" x14ac:dyDescent="0.25">
      <c r="A14" s="352"/>
      <c r="B14" s="111" t="s">
        <v>15</v>
      </c>
      <c r="C14" s="122">
        <v>150</v>
      </c>
      <c r="D14" s="122">
        <v>180</v>
      </c>
      <c r="E14" s="112">
        <v>0.56000000000000005</v>
      </c>
      <c r="F14" s="122">
        <v>0</v>
      </c>
      <c r="G14" s="122">
        <v>27.89</v>
      </c>
      <c r="H14" s="112">
        <v>0.61</v>
      </c>
      <c r="I14" s="122">
        <v>0</v>
      </c>
      <c r="J14" s="122">
        <v>30.6</v>
      </c>
      <c r="K14" s="112">
        <v>113.79</v>
      </c>
      <c r="L14" s="112">
        <v>125.16</v>
      </c>
      <c r="M14" s="112">
        <v>0.2</v>
      </c>
      <c r="N14" s="112">
        <v>0.22</v>
      </c>
      <c r="O14" s="230" t="s">
        <v>242</v>
      </c>
    </row>
    <row r="15" spans="1:15" x14ac:dyDescent="0.25">
      <c r="A15" s="352"/>
      <c r="B15" s="22" t="s">
        <v>21</v>
      </c>
      <c r="C15" s="105">
        <f>SUM(C9:C14)</f>
        <v>580</v>
      </c>
      <c r="D15" s="105">
        <f>SUM(D9:D14)</f>
        <v>700</v>
      </c>
      <c r="E15" s="105">
        <f t="shared" ref="E15:N15" si="1">SUM(E9:E14)</f>
        <v>25.4</v>
      </c>
      <c r="F15" s="105">
        <f t="shared" si="1"/>
        <v>20.56</v>
      </c>
      <c r="G15" s="105">
        <f t="shared" si="1"/>
        <v>87.51</v>
      </c>
      <c r="H15" s="105">
        <f t="shared" si="1"/>
        <v>29.048000000000002</v>
      </c>
      <c r="I15" s="105">
        <f t="shared" si="1"/>
        <v>26.62</v>
      </c>
      <c r="J15" s="105">
        <f t="shared" si="1"/>
        <v>103.24000000000001</v>
      </c>
      <c r="K15" s="105">
        <f t="shared" si="1"/>
        <v>611.91</v>
      </c>
      <c r="L15" s="105">
        <f t="shared" si="1"/>
        <v>762.04</v>
      </c>
      <c r="M15" s="105">
        <f t="shared" si="1"/>
        <v>39.64</v>
      </c>
      <c r="N15" s="105">
        <f t="shared" si="1"/>
        <v>45.97</v>
      </c>
      <c r="O15" s="105"/>
    </row>
    <row r="16" spans="1:15" hidden="1" x14ac:dyDescent="0.25">
      <c r="A16" s="352"/>
      <c r="B16" s="174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idden="1" x14ac:dyDescent="0.25">
      <c r="A17" s="352"/>
      <c r="B17" s="10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idden="1" x14ac:dyDescent="0.25">
      <c r="A18" s="352"/>
      <c r="B18" s="22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27" customHeight="1" x14ac:dyDescent="0.25">
      <c r="A19" s="356" t="s">
        <v>16</v>
      </c>
      <c r="B19" s="213" t="s">
        <v>163</v>
      </c>
      <c r="C19" s="212">
        <v>80</v>
      </c>
      <c r="D19" s="212">
        <v>80</v>
      </c>
      <c r="E19" s="160">
        <v>3.5</v>
      </c>
      <c r="F19" s="160">
        <v>2.92</v>
      </c>
      <c r="G19" s="160">
        <v>21.73</v>
      </c>
      <c r="H19" s="160">
        <v>4.6399999999999997</v>
      </c>
      <c r="I19" s="160">
        <v>3.88</v>
      </c>
      <c r="J19" s="160">
        <v>28.9</v>
      </c>
      <c r="K19" s="160">
        <v>127.29</v>
      </c>
      <c r="L19" s="160">
        <v>169.29</v>
      </c>
      <c r="M19" s="160">
        <v>0.5</v>
      </c>
      <c r="N19" s="160">
        <v>0.66</v>
      </c>
      <c r="O19" s="159">
        <v>60</v>
      </c>
    </row>
    <row r="20" spans="1:15" x14ac:dyDescent="0.25">
      <c r="A20" s="357"/>
      <c r="B20" s="110" t="s">
        <v>198</v>
      </c>
      <c r="C20" s="212">
        <v>150</v>
      </c>
      <c r="D20" s="212">
        <v>180</v>
      </c>
      <c r="E20" s="212">
        <v>3</v>
      </c>
      <c r="F20" s="214">
        <v>2.87</v>
      </c>
      <c r="G20" s="212">
        <v>17.73</v>
      </c>
      <c r="H20" s="212">
        <v>2.79</v>
      </c>
      <c r="I20" s="212">
        <v>3.19</v>
      </c>
      <c r="J20" s="212">
        <v>19.71</v>
      </c>
      <c r="K20" s="212">
        <v>106.82</v>
      </c>
      <c r="L20" s="212">
        <v>118.69</v>
      </c>
      <c r="M20" s="212">
        <v>6.6</v>
      </c>
      <c r="N20" s="212">
        <v>7.36</v>
      </c>
      <c r="O20" s="230" t="s">
        <v>233</v>
      </c>
    </row>
    <row r="21" spans="1:15" ht="15.75" customHeight="1" x14ac:dyDescent="0.25">
      <c r="A21" s="358"/>
      <c r="B21" s="22" t="s">
        <v>21</v>
      </c>
      <c r="C21" s="105">
        <f t="shared" ref="C21:N21" si="2">SUM(C19:C20)</f>
        <v>230</v>
      </c>
      <c r="D21" s="105">
        <f t="shared" si="2"/>
        <v>260</v>
      </c>
      <c r="E21" s="105">
        <f t="shared" si="2"/>
        <v>6.5</v>
      </c>
      <c r="F21" s="105">
        <f t="shared" si="2"/>
        <v>5.79</v>
      </c>
      <c r="G21" s="105">
        <f t="shared" si="2"/>
        <v>39.46</v>
      </c>
      <c r="H21" s="105">
        <f t="shared" si="2"/>
        <v>7.43</v>
      </c>
      <c r="I21" s="105">
        <f t="shared" si="2"/>
        <v>7.07</v>
      </c>
      <c r="J21" s="105">
        <f t="shared" si="2"/>
        <v>48.61</v>
      </c>
      <c r="K21" s="105">
        <f t="shared" si="2"/>
        <v>234.11</v>
      </c>
      <c r="L21" s="105">
        <f t="shared" si="2"/>
        <v>287.98</v>
      </c>
      <c r="M21" s="105">
        <f t="shared" si="2"/>
        <v>7.1</v>
      </c>
      <c r="N21" s="105">
        <f t="shared" si="2"/>
        <v>8.02</v>
      </c>
      <c r="O21" s="105"/>
    </row>
    <row r="22" spans="1:15" ht="24" x14ac:dyDescent="0.25">
      <c r="A22" s="95" t="s">
        <v>105</v>
      </c>
      <c r="B22" s="108"/>
      <c r="C22" s="14"/>
      <c r="D22" s="234"/>
      <c r="E22" s="232">
        <f t="shared" ref="E22:N22" si="3">SUM(E7,E8,E15,E18,E21)</f>
        <v>47.1</v>
      </c>
      <c r="F22" s="232">
        <f t="shared" si="3"/>
        <v>52.71</v>
      </c>
      <c r="G22" s="232">
        <f t="shared" si="3"/>
        <v>216.99</v>
      </c>
      <c r="H22" s="232">
        <f t="shared" si="3"/>
        <v>52.857999999999997</v>
      </c>
      <c r="I22" s="232">
        <f t="shared" si="3"/>
        <v>52.23</v>
      </c>
      <c r="J22" s="232">
        <f t="shared" si="3"/>
        <v>247.62</v>
      </c>
      <c r="K22" s="232">
        <f t="shared" si="3"/>
        <v>1417.13</v>
      </c>
      <c r="L22" s="232">
        <f t="shared" si="3"/>
        <v>1698.17</v>
      </c>
      <c r="M22" s="232">
        <f t="shared" si="3"/>
        <v>54.117000000000004</v>
      </c>
      <c r="N22" s="232">
        <f t="shared" si="3"/>
        <v>63.325999999999993</v>
      </c>
      <c r="O22" s="235"/>
    </row>
  </sheetData>
  <mergeCells count="11">
    <mergeCell ref="O2:O3"/>
    <mergeCell ref="A19:A21"/>
    <mergeCell ref="M2:N2"/>
    <mergeCell ref="K2:L2"/>
    <mergeCell ref="A9:A15"/>
    <mergeCell ref="A16:A18"/>
    <mergeCell ref="A4:A7"/>
    <mergeCell ref="A2:A3"/>
    <mergeCell ref="B2:B3"/>
    <mergeCell ref="C2:D2"/>
    <mergeCell ref="E2:J2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0" workbookViewId="0">
      <selection activeCell="B19" sqref="B19"/>
    </sheetView>
  </sheetViews>
  <sheetFormatPr defaultRowHeight="15" x14ac:dyDescent="0.25"/>
  <cols>
    <col min="1" max="1" width="10.85546875" style="103" customWidth="1"/>
    <col min="2" max="2" width="23.140625" style="103" customWidth="1"/>
    <col min="3" max="3" width="7.42578125" style="104" customWidth="1"/>
    <col min="4" max="4" width="8.28515625" style="104" customWidth="1"/>
    <col min="5" max="6" width="6.140625" style="104" customWidth="1"/>
    <col min="7" max="7" width="7.28515625" style="104" customWidth="1"/>
    <col min="8" max="9" width="6.140625" style="104" customWidth="1"/>
    <col min="10" max="10" width="7" style="104" customWidth="1"/>
    <col min="11" max="11" width="8.7109375" style="104" customWidth="1"/>
    <col min="12" max="12" width="9.140625" style="104" customWidth="1"/>
    <col min="13" max="13" width="7.28515625" style="104" customWidth="1"/>
    <col min="14" max="14" width="7.5703125" style="104" customWidth="1"/>
    <col min="15" max="15" width="9.85546875" style="104" customWidth="1"/>
  </cols>
  <sheetData>
    <row r="1" spans="1:15" x14ac:dyDescent="0.25">
      <c r="A1" s="102" t="s">
        <v>102</v>
      </c>
    </row>
    <row r="2" spans="1:15" ht="42.75" customHeight="1" x14ac:dyDescent="0.25">
      <c r="A2" s="351" t="s">
        <v>0</v>
      </c>
      <c r="B2" s="335" t="s">
        <v>1</v>
      </c>
      <c r="C2" s="334" t="s">
        <v>2</v>
      </c>
      <c r="D2" s="334"/>
      <c r="E2" s="335" t="s">
        <v>3</v>
      </c>
      <c r="F2" s="335"/>
      <c r="G2" s="335"/>
      <c r="H2" s="335"/>
      <c r="I2" s="335"/>
      <c r="J2" s="335"/>
      <c r="K2" s="335" t="s">
        <v>101</v>
      </c>
      <c r="L2" s="335"/>
      <c r="M2" s="345" t="s">
        <v>33</v>
      </c>
      <c r="N2" s="346"/>
      <c r="O2" s="336" t="s">
        <v>124</v>
      </c>
    </row>
    <row r="3" spans="1:15" ht="18.75" customHeight="1" x14ac:dyDescent="0.25">
      <c r="A3" s="351"/>
      <c r="B3" s="335"/>
      <c r="C3" s="105" t="s">
        <v>4</v>
      </c>
      <c r="D3" s="105" t="s">
        <v>5</v>
      </c>
      <c r="E3" s="105" t="s">
        <v>6</v>
      </c>
      <c r="F3" s="105" t="s">
        <v>7</v>
      </c>
      <c r="G3" s="105" t="s">
        <v>8</v>
      </c>
      <c r="H3" s="105" t="s">
        <v>9</v>
      </c>
      <c r="I3" s="105" t="s">
        <v>7</v>
      </c>
      <c r="J3" s="105" t="s">
        <v>8</v>
      </c>
      <c r="K3" s="105" t="s">
        <v>4</v>
      </c>
      <c r="L3" s="105" t="s">
        <v>5</v>
      </c>
      <c r="M3" s="106" t="s">
        <v>4</v>
      </c>
      <c r="N3" s="107" t="s">
        <v>5</v>
      </c>
      <c r="O3" s="337"/>
    </row>
    <row r="4" spans="1:15" x14ac:dyDescent="0.25">
      <c r="A4" s="352" t="s">
        <v>10</v>
      </c>
      <c r="B4" s="110" t="s">
        <v>145</v>
      </c>
      <c r="C4" s="109">
        <v>150</v>
      </c>
      <c r="D4" s="109">
        <v>200</v>
      </c>
      <c r="E4" s="109">
        <v>5.58</v>
      </c>
      <c r="F4" s="109">
        <v>6.12</v>
      </c>
      <c r="G4" s="109">
        <v>19.73</v>
      </c>
      <c r="H4" s="109">
        <v>6.13</v>
      </c>
      <c r="I4" s="109">
        <v>6.73</v>
      </c>
      <c r="J4" s="109">
        <v>21.7</v>
      </c>
      <c r="K4" s="109">
        <v>156.08000000000001</v>
      </c>
      <c r="L4" s="109">
        <v>171.68</v>
      </c>
      <c r="M4" s="109">
        <v>0.7</v>
      </c>
      <c r="N4" s="109">
        <v>0.77</v>
      </c>
      <c r="O4" s="171" t="s">
        <v>228</v>
      </c>
    </row>
    <row r="5" spans="1:15" ht="30" x14ac:dyDescent="0.25">
      <c r="A5" s="352"/>
      <c r="B5" s="110" t="s">
        <v>45</v>
      </c>
      <c r="C5" s="112">
        <v>150</v>
      </c>
      <c r="D5" s="112">
        <v>180</v>
      </c>
      <c r="E5" s="212">
        <v>3</v>
      </c>
      <c r="F5" s="214">
        <v>2.87</v>
      </c>
      <c r="G5" s="212">
        <v>17.73</v>
      </c>
      <c r="H5" s="212">
        <v>2.79</v>
      </c>
      <c r="I5" s="212">
        <v>3.19</v>
      </c>
      <c r="J5" s="212">
        <v>19.71</v>
      </c>
      <c r="K5" s="212">
        <v>106.82</v>
      </c>
      <c r="L5" s="212">
        <v>118.69</v>
      </c>
      <c r="M5" s="212">
        <v>6.6</v>
      </c>
      <c r="N5" s="212">
        <v>7.36</v>
      </c>
      <c r="O5" s="212" t="s">
        <v>238</v>
      </c>
    </row>
    <row r="6" spans="1:15" ht="28.5" customHeight="1" x14ac:dyDescent="0.25">
      <c r="A6" s="352"/>
      <c r="B6" s="213" t="s">
        <v>189</v>
      </c>
      <c r="C6" s="230" t="s">
        <v>195</v>
      </c>
      <c r="D6" s="134" t="s">
        <v>196</v>
      </c>
      <c r="E6" s="212">
        <v>4.5</v>
      </c>
      <c r="F6" s="212">
        <v>14.1</v>
      </c>
      <c r="G6" s="212">
        <v>18.8</v>
      </c>
      <c r="H6" s="212">
        <v>6</v>
      </c>
      <c r="I6" s="212">
        <v>6.1</v>
      </c>
      <c r="J6" s="212">
        <v>22.8</v>
      </c>
      <c r="K6" s="212">
        <v>137.1</v>
      </c>
      <c r="L6" s="212">
        <v>205.65</v>
      </c>
      <c r="M6" s="212">
        <v>2.7E-2</v>
      </c>
      <c r="N6" s="212">
        <v>3.5999999999999997E-2</v>
      </c>
      <c r="O6" s="230" t="s">
        <v>240</v>
      </c>
    </row>
    <row r="7" spans="1:15" x14ac:dyDescent="0.25">
      <c r="A7" s="352"/>
      <c r="B7" s="22" t="s">
        <v>21</v>
      </c>
      <c r="C7" s="65">
        <v>353</v>
      </c>
      <c r="D7" s="65">
        <v>435</v>
      </c>
      <c r="E7" s="105">
        <f t="shared" ref="E7:N7" si="0">SUM(E4:E6)</f>
        <v>13.08</v>
      </c>
      <c r="F7" s="105">
        <f t="shared" si="0"/>
        <v>23.09</v>
      </c>
      <c r="G7" s="105">
        <f t="shared" si="0"/>
        <v>56.260000000000005</v>
      </c>
      <c r="H7" s="105">
        <f t="shared" si="0"/>
        <v>14.92</v>
      </c>
      <c r="I7" s="105">
        <f t="shared" si="0"/>
        <v>16.02</v>
      </c>
      <c r="J7" s="105">
        <f t="shared" si="0"/>
        <v>64.209999999999994</v>
      </c>
      <c r="K7" s="105">
        <f t="shared" si="0"/>
        <v>400</v>
      </c>
      <c r="L7" s="105">
        <f t="shared" si="0"/>
        <v>496.02</v>
      </c>
      <c r="M7" s="105">
        <f t="shared" ref="M7" si="1">SUM(M4:M6)</f>
        <v>7.327</v>
      </c>
      <c r="N7" s="105">
        <f t="shared" si="0"/>
        <v>8.1660000000000004</v>
      </c>
      <c r="O7" s="105"/>
    </row>
    <row r="8" spans="1:15" ht="24" x14ac:dyDescent="0.25">
      <c r="A8" s="95" t="s">
        <v>11</v>
      </c>
      <c r="B8" s="113" t="s">
        <v>123</v>
      </c>
      <c r="C8" s="107">
        <v>100</v>
      </c>
      <c r="D8" s="107">
        <v>150</v>
      </c>
      <c r="E8" s="107">
        <v>0.2</v>
      </c>
      <c r="F8" s="107">
        <v>0.9</v>
      </c>
      <c r="G8" s="107">
        <v>8.1</v>
      </c>
      <c r="H8" s="107">
        <v>0.3</v>
      </c>
      <c r="I8" s="107">
        <v>1.35</v>
      </c>
      <c r="J8" s="107">
        <v>12.15</v>
      </c>
      <c r="K8" s="107">
        <v>43</v>
      </c>
      <c r="L8" s="107">
        <v>64.5</v>
      </c>
      <c r="M8" s="107">
        <v>60</v>
      </c>
      <c r="N8" s="107">
        <v>90</v>
      </c>
      <c r="O8" s="107">
        <v>130</v>
      </c>
    </row>
    <row r="9" spans="1:15" ht="30" x14ac:dyDescent="0.25">
      <c r="A9" s="352" t="s">
        <v>13</v>
      </c>
      <c r="B9" s="114" t="s">
        <v>192</v>
      </c>
      <c r="C9" s="112">
        <v>30</v>
      </c>
      <c r="D9" s="112">
        <v>50</v>
      </c>
      <c r="E9" s="115">
        <v>0.54</v>
      </c>
      <c r="F9" s="115">
        <v>5.0999999999999996</v>
      </c>
      <c r="G9" s="115">
        <v>3.16</v>
      </c>
      <c r="H9" s="112">
        <v>0.64800000000000002</v>
      </c>
      <c r="I9" s="112">
        <v>6.12</v>
      </c>
      <c r="J9" s="116">
        <v>3.8</v>
      </c>
      <c r="K9" s="112">
        <v>60.7</v>
      </c>
      <c r="L9" s="117">
        <v>72.84</v>
      </c>
      <c r="M9" s="118">
        <v>0.3</v>
      </c>
      <c r="N9" s="112">
        <v>0.36</v>
      </c>
      <c r="O9" s="240" t="s">
        <v>223</v>
      </c>
    </row>
    <row r="10" spans="1:15" ht="45" x14ac:dyDescent="0.25">
      <c r="A10" s="352"/>
      <c r="B10" s="119" t="s">
        <v>46</v>
      </c>
      <c r="C10" s="120">
        <v>180</v>
      </c>
      <c r="D10" s="120">
        <v>200</v>
      </c>
      <c r="E10" s="120">
        <v>2.6</v>
      </c>
      <c r="F10" s="120">
        <v>2.29</v>
      </c>
      <c r="G10" s="120">
        <v>17.41</v>
      </c>
      <c r="H10" s="120">
        <v>3.1</v>
      </c>
      <c r="I10" s="120">
        <v>2.86</v>
      </c>
      <c r="J10" s="121">
        <v>21.76</v>
      </c>
      <c r="K10" s="120">
        <v>99.27</v>
      </c>
      <c r="L10" s="120">
        <v>124.08</v>
      </c>
      <c r="M10" s="120">
        <v>5.28</v>
      </c>
      <c r="N10" s="120">
        <v>6.6</v>
      </c>
      <c r="O10" s="249" t="s">
        <v>205</v>
      </c>
    </row>
    <row r="11" spans="1:15" ht="30" x14ac:dyDescent="0.25">
      <c r="A11" s="352"/>
      <c r="B11" s="119" t="s">
        <v>126</v>
      </c>
      <c r="C11" s="120">
        <v>60</v>
      </c>
      <c r="D11" s="120">
        <v>70</v>
      </c>
      <c r="E11" s="120">
        <v>6.43</v>
      </c>
      <c r="F11" s="120">
        <v>8.4</v>
      </c>
      <c r="G11" s="120">
        <v>2.27</v>
      </c>
      <c r="H11" s="120">
        <v>7.5</v>
      </c>
      <c r="I11" s="120">
        <v>9.8000000000000007</v>
      </c>
      <c r="J11" s="121">
        <v>2.65</v>
      </c>
      <c r="K11" s="120">
        <v>94.5</v>
      </c>
      <c r="L11" s="120">
        <v>110.25</v>
      </c>
      <c r="M11" s="120">
        <v>1.36</v>
      </c>
      <c r="N11" s="120">
        <v>1.59</v>
      </c>
      <c r="O11" s="120" t="s">
        <v>212</v>
      </c>
    </row>
    <row r="12" spans="1:15" ht="29.25" customHeight="1" x14ac:dyDescent="0.25">
      <c r="A12" s="352"/>
      <c r="B12" s="220" t="s">
        <v>86</v>
      </c>
      <c r="C12" s="118">
        <v>110</v>
      </c>
      <c r="D12" s="118">
        <v>130</v>
      </c>
      <c r="E12" s="215">
        <v>5.9</v>
      </c>
      <c r="F12" s="118">
        <v>3.62</v>
      </c>
      <c r="G12" s="118">
        <v>30</v>
      </c>
      <c r="H12" s="118">
        <v>7.56</v>
      </c>
      <c r="I12" s="118">
        <v>4.7</v>
      </c>
      <c r="J12" s="118">
        <v>39</v>
      </c>
      <c r="K12" s="215">
        <v>175.87</v>
      </c>
      <c r="L12" s="118">
        <v>228.63</v>
      </c>
      <c r="M12" s="118">
        <v>0</v>
      </c>
      <c r="N12" s="118">
        <v>0</v>
      </c>
      <c r="O12" s="215" t="s">
        <v>260</v>
      </c>
    </row>
    <row r="13" spans="1:15" x14ac:dyDescent="0.25">
      <c r="A13" s="352"/>
      <c r="B13" s="217" t="s">
        <v>168</v>
      </c>
      <c r="C13" s="118">
        <v>50</v>
      </c>
      <c r="D13" s="112">
        <v>60</v>
      </c>
      <c r="E13" s="122">
        <v>3</v>
      </c>
      <c r="F13" s="122">
        <v>0.5</v>
      </c>
      <c r="G13" s="112">
        <v>22.2</v>
      </c>
      <c r="H13" s="215">
        <v>3.6</v>
      </c>
      <c r="I13" s="215">
        <v>0.6</v>
      </c>
      <c r="J13" s="144">
        <v>26.6</v>
      </c>
      <c r="K13" s="215">
        <v>95</v>
      </c>
      <c r="L13" s="215">
        <v>114</v>
      </c>
      <c r="M13" s="215">
        <v>0</v>
      </c>
      <c r="N13" s="215">
        <v>0</v>
      </c>
      <c r="O13" s="215" t="s">
        <v>241</v>
      </c>
    </row>
    <row r="14" spans="1:15" x14ac:dyDescent="0.25">
      <c r="A14" s="352"/>
      <c r="B14" s="111" t="s">
        <v>15</v>
      </c>
      <c r="C14" s="122">
        <v>150</v>
      </c>
      <c r="D14" s="122">
        <v>180</v>
      </c>
      <c r="E14" s="112">
        <v>0.56000000000000005</v>
      </c>
      <c r="F14" s="122"/>
      <c r="G14" s="122">
        <v>27.89</v>
      </c>
      <c r="H14" s="112">
        <v>0.61</v>
      </c>
      <c r="I14" s="122"/>
      <c r="J14" s="122">
        <v>30.6</v>
      </c>
      <c r="K14" s="112">
        <v>113.79</v>
      </c>
      <c r="L14" s="112">
        <v>125.16</v>
      </c>
      <c r="M14" s="112">
        <v>0.2</v>
      </c>
      <c r="N14" s="112">
        <v>0.22</v>
      </c>
      <c r="O14" s="230" t="s">
        <v>242</v>
      </c>
    </row>
    <row r="15" spans="1:15" x14ac:dyDescent="0.25">
      <c r="A15" s="352"/>
      <c r="B15" s="22" t="s">
        <v>21</v>
      </c>
      <c r="C15" s="105">
        <f>SUM(C9:C14)</f>
        <v>580</v>
      </c>
      <c r="D15" s="105">
        <f>SUM(D9:D14)</f>
        <v>690</v>
      </c>
      <c r="E15" s="105">
        <f t="shared" ref="E15:N15" si="2">SUM(E9:E14)</f>
        <v>19.029999999999998</v>
      </c>
      <c r="F15" s="105">
        <f t="shared" si="2"/>
        <v>19.91</v>
      </c>
      <c r="G15" s="105">
        <f t="shared" si="2"/>
        <v>102.93</v>
      </c>
      <c r="H15" s="105">
        <f t="shared" si="2"/>
        <v>23.018000000000001</v>
      </c>
      <c r="I15" s="105">
        <f t="shared" si="2"/>
        <v>24.080000000000002</v>
      </c>
      <c r="J15" s="105">
        <f t="shared" si="2"/>
        <v>124.41</v>
      </c>
      <c r="K15" s="105">
        <f t="shared" si="2"/>
        <v>639.13</v>
      </c>
      <c r="L15" s="105">
        <f t="shared" si="2"/>
        <v>774.95999999999992</v>
      </c>
      <c r="M15" s="105">
        <f t="shared" si="2"/>
        <v>7.1400000000000006</v>
      </c>
      <c r="N15" s="105">
        <f t="shared" si="2"/>
        <v>8.7700000000000014</v>
      </c>
      <c r="O15" s="105"/>
    </row>
    <row r="16" spans="1:15" ht="0.75" customHeight="1" x14ac:dyDescent="0.25">
      <c r="A16" s="352"/>
      <c r="B16" s="108"/>
      <c r="C16" s="109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</row>
    <row r="17" spans="1:15" hidden="1" x14ac:dyDescent="0.25">
      <c r="A17" s="352"/>
      <c r="B17" s="156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</row>
    <row r="18" spans="1:15" hidden="1" x14ac:dyDescent="0.25">
      <c r="A18" s="352"/>
      <c r="B18" s="22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</row>
    <row r="19" spans="1:15" ht="30" x14ac:dyDescent="0.25">
      <c r="A19" s="352" t="s">
        <v>264</v>
      </c>
      <c r="B19" s="172" t="s">
        <v>180</v>
      </c>
      <c r="C19" s="237">
        <v>100</v>
      </c>
      <c r="D19" s="237">
        <v>100</v>
      </c>
      <c r="E19" s="109">
        <v>16.47</v>
      </c>
      <c r="F19" s="109">
        <v>4.03</v>
      </c>
      <c r="G19" s="109">
        <v>21.62</v>
      </c>
      <c r="H19" s="109">
        <v>21.96</v>
      </c>
      <c r="I19" s="109">
        <v>5.36</v>
      </c>
      <c r="J19" s="109">
        <v>28.83</v>
      </c>
      <c r="K19" s="109">
        <v>188.76</v>
      </c>
      <c r="L19" s="109">
        <v>251.68</v>
      </c>
      <c r="M19" s="109">
        <v>0.28000000000000003</v>
      </c>
      <c r="N19" s="109">
        <v>0.38</v>
      </c>
      <c r="O19" s="171" t="s">
        <v>231</v>
      </c>
    </row>
    <row r="20" spans="1:15" ht="20.25" customHeight="1" x14ac:dyDescent="0.25">
      <c r="A20" s="352"/>
      <c r="B20" s="110" t="s">
        <v>162</v>
      </c>
      <c r="C20" s="215">
        <v>135</v>
      </c>
      <c r="D20" s="215">
        <v>150</v>
      </c>
      <c r="E20" s="215">
        <v>5.6</v>
      </c>
      <c r="F20" s="215">
        <v>4.38</v>
      </c>
      <c r="G20" s="215">
        <v>8.18</v>
      </c>
      <c r="H20" s="215">
        <v>5.6</v>
      </c>
      <c r="I20" s="118">
        <v>4.38</v>
      </c>
      <c r="J20" s="215">
        <v>8.18</v>
      </c>
      <c r="K20" s="215">
        <v>112.52</v>
      </c>
      <c r="L20" s="215">
        <v>112.52</v>
      </c>
      <c r="M20" s="215">
        <v>1.4</v>
      </c>
      <c r="N20" s="215">
        <v>1.4</v>
      </c>
      <c r="O20" s="215" t="s">
        <v>130</v>
      </c>
    </row>
    <row r="21" spans="1:15" x14ac:dyDescent="0.25">
      <c r="A21" s="352"/>
      <c r="B21" s="22" t="s">
        <v>21</v>
      </c>
      <c r="C21" s="105">
        <v>235</v>
      </c>
      <c r="D21" s="105">
        <v>250</v>
      </c>
      <c r="E21" s="105">
        <f t="shared" ref="E21:N21" si="3">SUM(E19:E20)</f>
        <v>22.07</v>
      </c>
      <c r="F21" s="105">
        <f t="shared" si="3"/>
        <v>8.41</v>
      </c>
      <c r="G21" s="105">
        <f t="shared" si="3"/>
        <v>29.8</v>
      </c>
      <c r="H21" s="105">
        <f t="shared" si="3"/>
        <v>27.560000000000002</v>
      </c>
      <c r="I21" s="105">
        <f t="shared" si="3"/>
        <v>9.74</v>
      </c>
      <c r="J21" s="105">
        <f t="shared" si="3"/>
        <v>37.01</v>
      </c>
      <c r="K21" s="105">
        <f t="shared" si="3"/>
        <v>301.27999999999997</v>
      </c>
      <c r="L21" s="105">
        <f t="shared" si="3"/>
        <v>364.2</v>
      </c>
      <c r="M21" s="105">
        <f t="shared" si="3"/>
        <v>1.68</v>
      </c>
      <c r="N21" s="105">
        <f t="shared" si="3"/>
        <v>1.7799999999999998</v>
      </c>
      <c r="O21" s="105"/>
    </row>
    <row r="22" spans="1:15" ht="34.5" customHeight="1" x14ac:dyDescent="0.25">
      <c r="A22" s="95" t="s">
        <v>103</v>
      </c>
      <c r="B22" s="108"/>
      <c r="C22" s="109"/>
      <c r="D22" s="109"/>
      <c r="E22" s="232">
        <f t="shared" ref="E22:N22" si="4">SUM(E7,E8,E15,E18,E21)</f>
        <v>54.379999999999995</v>
      </c>
      <c r="F22" s="232">
        <f t="shared" si="4"/>
        <v>52.31</v>
      </c>
      <c r="G22" s="232">
        <f t="shared" si="4"/>
        <v>197.09000000000003</v>
      </c>
      <c r="H22" s="232">
        <f t="shared" si="4"/>
        <v>65.798000000000002</v>
      </c>
      <c r="I22" s="232">
        <f t="shared" si="4"/>
        <v>51.190000000000005</v>
      </c>
      <c r="J22" s="232">
        <f t="shared" si="4"/>
        <v>237.77999999999997</v>
      </c>
      <c r="K22" s="232">
        <f t="shared" si="4"/>
        <v>1383.41</v>
      </c>
      <c r="L22" s="232">
        <f t="shared" si="4"/>
        <v>1699.68</v>
      </c>
      <c r="M22" s="232">
        <f t="shared" si="4"/>
        <v>76.147000000000006</v>
      </c>
      <c r="N22" s="232">
        <f t="shared" si="4"/>
        <v>108.71599999999999</v>
      </c>
      <c r="O22" s="233"/>
    </row>
  </sheetData>
  <mergeCells count="11">
    <mergeCell ref="A19:A21"/>
    <mergeCell ref="A4:A7"/>
    <mergeCell ref="A2:A3"/>
    <mergeCell ref="B2:B3"/>
    <mergeCell ref="C2:D2"/>
    <mergeCell ref="O2:O3"/>
    <mergeCell ref="M2:N2"/>
    <mergeCell ref="K2:L2"/>
    <mergeCell ref="A9:A15"/>
    <mergeCell ref="A16:A18"/>
    <mergeCell ref="E2:J2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Q13" sqref="Q13"/>
    </sheetView>
  </sheetViews>
  <sheetFormatPr defaultRowHeight="15" x14ac:dyDescent="0.25"/>
  <cols>
    <col min="1" max="1" width="11.85546875" style="103" customWidth="1"/>
    <col min="2" max="2" width="24.7109375" style="103" customWidth="1"/>
    <col min="3" max="3" width="7.5703125" style="104" customWidth="1"/>
    <col min="4" max="4" width="7.7109375" style="104" customWidth="1"/>
    <col min="5" max="10" width="5.7109375" style="104" customWidth="1"/>
    <col min="11" max="11" width="9.140625" style="104"/>
    <col min="12" max="12" width="8.42578125" style="104" customWidth="1"/>
    <col min="13" max="13" width="6.28515625" style="104" customWidth="1"/>
    <col min="14" max="14" width="6.85546875" style="104" customWidth="1"/>
    <col min="15" max="15" width="9.140625" style="104"/>
  </cols>
  <sheetData>
    <row r="1" spans="1:15" x14ac:dyDescent="0.25">
      <c r="A1" s="102" t="s">
        <v>100</v>
      </c>
    </row>
    <row r="2" spans="1:15" ht="42.75" customHeight="1" x14ac:dyDescent="0.25">
      <c r="A2" s="351" t="s">
        <v>0</v>
      </c>
      <c r="B2" s="335" t="s">
        <v>1</v>
      </c>
      <c r="C2" s="334" t="s">
        <v>2</v>
      </c>
      <c r="D2" s="334"/>
      <c r="E2" s="335" t="s">
        <v>3</v>
      </c>
      <c r="F2" s="335"/>
      <c r="G2" s="335"/>
      <c r="H2" s="335"/>
      <c r="I2" s="335"/>
      <c r="J2" s="335"/>
      <c r="K2" s="335" t="s">
        <v>101</v>
      </c>
      <c r="L2" s="335"/>
      <c r="M2" s="345" t="s">
        <v>29</v>
      </c>
      <c r="N2" s="346"/>
      <c r="O2" s="336" t="s">
        <v>124</v>
      </c>
    </row>
    <row r="3" spans="1:15" x14ac:dyDescent="0.25">
      <c r="A3" s="351"/>
      <c r="B3" s="335"/>
      <c r="C3" s="105" t="s">
        <v>4</v>
      </c>
      <c r="D3" s="105" t="s">
        <v>5</v>
      </c>
      <c r="E3" s="105" t="s">
        <v>6</v>
      </c>
      <c r="F3" s="105" t="s">
        <v>7</v>
      </c>
      <c r="G3" s="105" t="s">
        <v>8</v>
      </c>
      <c r="H3" s="105" t="s">
        <v>9</v>
      </c>
      <c r="I3" s="105" t="s">
        <v>7</v>
      </c>
      <c r="J3" s="105" t="s">
        <v>8</v>
      </c>
      <c r="K3" s="105" t="s">
        <v>4</v>
      </c>
      <c r="L3" s="105" t="s">
        <v>5</v>
      </c>
      <c r="M3" s="106" t="s">
        <v>4</v>
      </c>
      <c r="N3" s="107" t="s">
        <v>5</v>
      </c>
      <c r="O3" s="337"/>
    </row>
    <row r="4" spans="1:15" x14ac:dyDescent="0.25">
      <c r="A4" s="352" t="s">
        <v>10</v>
      </c>
      <c r="B4" s="108" t="s">
        <v>22</v>
      </c>
      <c r="C4" s="109">
        <v>150</v>
      </c>
      <c r="D4" s="109">
        <v>200</v>
      </c>
      <c r="E4" s="109">
        <v>6.6</v>
      </c>
      <c r="F4" s="109">
        <v>7.03</v>
      </c>
      <c r="G4" s="109">
        <v>38.78</v>
      </c>
      <c r="H4" s="109">
        <v>7.83</v>
      </c>
      <c r="I4" s="109">
        <v>8.43</v>
      </c>
      <c r="J4" s="109">
        <v>46.53</v>
      </c>
      <c r="K4" s="109">
        <v>244.92</v>
      </c>
      <c r="L4" s="109">
        <v>293.89999999999998</v>
      </c>
      <c r="M4" s="109">
        <v>0.12</v>
      </c>
      <c r="N4" s="109">
        <v>0.14000000000000001</v>
      </c>
      <c r="O4" s="171">
        <v>189</v>
      </c>
    </row>
    <row r="5" spans="1:15" ht="16.5" customHeight="1" x14ac:dyDescent="0.25">
      <c r="A5" s="352"/>
      <c r="B5" s="110" t="s">
        <v>141</v>
      </c>
      <c r="C5" s="112">
        <v>150</v>
      </c>
      <c r="D5" s="112">
        <v>180</v>
      </c>
      <c r="E5" s="215">
        <v>7.0000000000000007E-2</v>
      </c>
      <c r="F5" s="215">
        <v>0.01</v>
      </c>
      <c r="G5" s="215">
        <v>15.31</v>
      </c>
      <c r="H5" s="215">
        <v>7.0000000000000007E-2</v>
      </c>
      <c r="I5" s="215">
        <v>0.01</v>
      </c>
      <c r="J5" s="215">
        <v>15.31</v>
      </c>
      <c r="K5" s="215">
        <v>61.62</v>
      </c>
      <c r="L5" s="215">
        <v>61.62</v>
      </c>
      <c r="M5" s="215">
        <v>3.14</v>
      </c>
      <c r="N5" s="215">
        <v>3.14</v>
      </c>
      <c r="O5" s="112" t="s">
        <v>236</v>
      </c>
    </row>
    <row r="6" spans="1:15" ht="30" x14ac:dyDescent="0.25">
      <c r="A6" s="352"/>
      <c r="B6" s="150" t="s">
        <v>193</v>
      </c>
      <c r="C6" s="230" t="s">
        <v>199</v>
      </c>
      <c r="D6" s="230" t="s">
        <v>186</v>
      </c>
      <c r="E6" s="216">
        <v>2.4</v>
      </c>
      <c r="F6" s="216">
        <v>5.22</v>
      </c>
      <c r="G6" s="216">
        <v>14.83</v>
      </c>
      <c r="H6" s="216">
        <v>3.9</v>
      </c>
      <c r="I6" s="216">
        <v>8.6999999999999993</v>
      </c>
      <c r="J6" s="216">
        <v>24.7</v>
      </c>
      <c r="K6" s="216">
        <v>46.67</v>
      </c>
      <c r="L6" s="216">
        <v>192.3</v>
      </c>
      <c r="M6" s="216">
        <v>0</v>
      </c>
      <c r="N6" s="141">
        <v>0</v>
      </c>
      <c r="O6" s="243" t="s">
        <v>239</v>
      </c>
    </row>
    <row r="7" spans="1:15" x14ac:dyDescent="0.25">
      <c r="A7" s="352"/>
      <c r="B7" s="22" t="s">
        <v>21</v>
      </c>
      <c r="C7" s="238">
        <v>343</v>
      </c>
      <c r="D7" s="238">
        <v>425</v>
      </c>
      <c r="E7" s="105">
        <f t="shared" ref="E7:N7" si="0">SUM(E4:E6)</f>
        <v>9.07</v>
      </c>
      <c r="F7" s="105">
        <f t="shared" si="0"/>
        <v>12.26</v>
      </c>
      <c r="G7" s="105">
        <f t="shared" si="0"/>
        <v>68.92</v>
      </c>
      <c r="H7" s="105">
        <f t="shared" si="0"/>
        <v>11.8</v>
      </c>
      <c r="I7" s="105">
        <f t="shared" si="0"/>
        <v>17.14</v>
      </c>
      <c r="J7" s="105">
        <f t="shared" si="0"/>
        <v>86.54</v>
      </c>
      <c r="K7" s="105">
        <f t="shared" si="0"/>
        <v>353.21</v>
      </c>
      <c r="L7" s="105">
        <f t="shared" si="0"/>
        <v>547.81999999999994</v>
      </c>
      <c r="M7" s="105">
        <f t="shared" ref="M7" si="1">SUM(M4:M6)</f>
        <v>3.2600000000000002</v>
      </c>
      <c r="N7" s="105">
        <f t="shared" si="0"/>
        <v>3.2800000000000002</v>
      </c>
      <c r="O7" s="105"/>
    </row>
    <row r="8" spans="1:15" ht="24" x14ac:dyDescent="0.25">
      <c r="A8" s="95" t="s">
        <v>11</v>
      </c>
      <c r="B8" s="135" t="s">
        <v>23</v>
      </c>
      <c r="C8" s="107">
        <v>100</v>
      </c>
      <c r="D8" s="107">
        <v>100</v>
      </c>
      <c r="E8" s="107">
        <v>0.3</v>
      </c>
      <c r="F8" s="107">
        <v>0.6</v>
      </c>
      <c r="G8" s="107">
        <v>5.85</v>
      </c>
      <c r="H8" s="107">
        <v>0.37</v>
      </c>
      <c r="I8" s="107">
        <v>0.78</v>
      </c>
      <c r="J8" s="107">
        <v>7.6</v>
      </c>
      <c r="K8" s="107">
        <v>28.2</v>
      </c>
      <c r="L8" s="107">
        <v>36.659999999999997</v>
      </c>
      <c r="M8" s="107">
        <v>6</v>
      </c>
      <c r="N8" s="107">
        <v>7.8</v>
      </c>
      <c r="O8" s="107">
        <v>130</v>
      </c>
    </row>
    <row r="9" spans="1:15" ht="30" x14ac:dyDescent="0.25">
      <c r="A9" s="356" t="s">
        <v>13</v>
      </c>
      <c r="B9" s="114" t="s">
        <v>149</v>
      </c>
      <c r="C9" s="112">
        <v>40</v>
      </c>
      <c r="D9" s="112">
        <v>60</v>
      </c>
      <c r="E9" s="115">
        <v>3.54</v>
      </c>
      <c r="F9" s="115">
        <v>5.0999999999999996</v>
      </c>
      <c r="G9" s="115">
        <v>3.16</v>
      </c>
      <c r="H9" s="112">
        <v>3.6480000000000001</v>
      </c>
      <c r="I9" s="112">
        <v>6.12</v>
      </c>
      <c r="J9" s="116">
        <v>3.8</v>
      </c>
      <c r="K9" s="112">
        <v>60.7</v>
      </c>
      <c r="L9" s="117">
        <v>72.84</v>
      </c>
      <c r="M9" s="118">
        <v>0.3</v>
      </c>
      <c r="N9" s="112">
        <v>0.36</v>
      </c>
      <c r="O9" s="240" t="s">
        <v>255</v>
      </c>
    </row>
    <row r="10" spans="1:15" ht="18" customHeight="1" x14ac:dyDescent="0.25">
      <c r="A10" s="357"/>
      <c r="B10" s="119" t="s">
        <v>159</v>
      </c>
      <c r="C10" s="120">
        <v>180</v>
      </c>
      <c r="D10" s="120">
        <v>200</v>
      </c>
      <c r="E10" s="120">
        <v>2</v>
      </c>
      <c r="F10" s="120">
        <v>3.11</v>
      </c>
      <c r="G10" s="120">
        <v>10.89</v>
      </c>
      <c r="H10" s="120">
        <v>2.35</v>
      </c>
      <c r="I10" s="120">
        <v>3.88</v>
      </c>
      <c r="J10" s="121">
        <v>13.61</v>
      </c>
      <c r="K10" s="120">
        <v>79.03</v>
      </c>
      <c r="L10" s="120">
        <v>98.78</v>
      </c>
      <c r="M10" s="120">
        <v>9.0399999999999991</v>
      </c>
      <c r="N10" s="120">
        <v>11.3</v>
      </c>
      <c r="O10" s="230" t="s">
        <v>246</v>
      </c>
    </row>
    <row r="11" spans="1:15" ht="30" x14ac:dyDescent="0.25">
      <c r="A11" s="357"/>
      <c r="B11" s="119" t="s">
        <v>208</v>
      </c>
      <c r="C11" s="112" t="s">
        <v>200</v>
      </c>
      <c r="D11" s="112" t="s">
        <v>201</v>
      </c>
      <c r="E11" s="112">
        <v>8.44</v>
      </c>
      <c r="F11" s="112">
        <v>6.88</v>
      </c>
      <c r="G11" s="112">
        <v>6.13</v>
      </c>
      <c r="H11" s="112">
        <v>9.84</v>
      </c>
      <c r="I11" s="112">
        <v>8.02</v>
      </c>
      <c r="J11" s="112">
        <v>7.16</v>
      </c>
      <c r="K11" s="112">
        <v>119.98</v>
      </c>
      <c r="L11" s="112">
        <v>139.13</v>
      </c>
      <c r="M11" s="112">
        <v>0.7</v>
      </c>
      <c r="N11" s="112">
        <v>0.81</v>
      </c>
      <c r="O11" s="112" t="s">
        <v>209</v>
      </c>
    </row>
    <row r="12" spans="1:15" x14ac:dyDescent="0.25">
      <c r="A12" s="357"/>
      <c r="B12" s="151" t="s">
        <v>147</v>
      </c>
      <c r="C12" s="122">
        <v>110</v>
      </c>
      <c r="D12" s="122">
        <v>130</v>
      </c>
      <c r="E12" s="122">
        <v>3.4</v>
      </c>
      <c r="F12" s="122">
        <v>4.2</v>
      </c>
      <c r="G12" s="122">
        <v>17.48</v>
      </c>
      <c r="H12" s="122">
        <v>4.8</v>
      </c>
      <c r="I12" s="122">
        <v>5.81</v>
      </c>
      <c r="J12" s="122">
        <v>24.21</v>
      </c>
      <c r="K12" s="122">
        <v>142.5</v>
      </c>
      <c r="L12" s="122">
        <v>156.88</v>
      </c>
      <c r="M12" s="122">
        <v>27.8</v>
      </c>
      <c r="N12" s="122">
        <v>38.6</v>
      </c>
      <c r="O12" s="122">
        <v>351</v>
      </c>
    </row>
    <row r="13" spans="1:15" x14ac:dyDescent="0.25">
      <c r="A13" s="357"/>
      <c r="B13" s="218" t="s">
        <v>168</v>
      </c>
      <c r="C13" s="118">
        <v>50</v>
      </c>
      <c r="D13" s="112">
        <v>60</v>
      </c>
      <c r="E13" s="122">
        <v>3</v>
      </c>
      <c r="F13" s="122">
        <v>0.5</v>
      </c>
      <c r="G13" s="112">
        <v>22.2</v>
      </c>
      <c r="H13" s="219">
        <v>3.6</v>
      </c>
      <c r="I13" s="219">
        <v>0.6</v>
      </c>
      <c r="J13" s="144">
        <v>26.6</v>
      </c>
      <c r="K13" s="219">
        <v>95</v>
      </c>
      <c r="L13" s="219">
        <v>114</v>
      </c>
      <c r="M13" s="219">
        <v>0</v>
      </c>
      <c r="N13" s="219">
        <v>0</v>
      </c>
      <c r="O13" s="219" t="s">
        <v>241</v>
      </c>
    </row>
    <row r="14" spans="1:15" x14ac:dyDescent="0.25">
      <c r="A14" s="357"/>
      <c r="B14" s="111" t="s">
        <v>15</v>
      </c>
      <c r="C14" s="122">
        <v>150</v>
      </c>
      <c r="D14" s="122">
        <v>180</v>
      </c>
      <c r="E14" s="112">
        <v>0.6</v>
      </c>
      <c r="F14" s="122">
        <v>0</v>
      </c>
      <c r="G14" s="122">
        <v>27.89</v>
      </c>
      <c r="H14" s="112">
        <v>0.61</v>
      </c>
      <c r="I14" s="122">
        <v>0</v>
      </c>
      <c r="J14" s="122">
        <v>30.6</v>
      </c>
      <c r="K14" s="112">
        <v>113.79</v>
      </c>
      <c r="L14" s="112">
        <v>125.16</v>
      </c>
      <c r="M14" s="112">
        <v>0.2</v>
      </c>
      <c r="N14" s="112">
        <v>0.22</v>
      </c>
      <c r="O14" s="230" t="s">
        <v>242</v>
      </c>
    </row>
    <row r="15" spans="1:15" ht="14.25" customHeight="1" x14ac:dyDescent="0.25">
      <c r="A15" s="358"/>
      <c r="B15" s="22" t="s">
        <v>21</v>
      </c>
      <c r="C15" s="105">
        <v>640</v>
      </c>
      <c r="D15" s="105">
        <v>750</v>
      </c>
      <c r="E15" s="105">
        <f t="shared" ref="E15:N15" si="2">SUM(E9:E13)</f>
        <v>20.38</v>
      </c>
      <c r="F15" s="105">
        <f t="shared" si="2"/>
        <v>19.79</v>
      </c>
      <c r="G15" s="105">
        <f t="shared" si="2"/>
        <v>59.86</v>
      </c>
      <c r="H15" s="105">
        <f t="shared" si="2"/>
        <v>24.238000000000003</v>
      </c>
      <c r="I15" s="105">
        <f t="shared" si="2"/>
        <v>24.43</v>
      </c>
      <c r="J15" s="105">
        <f t="shared" si="2"/>
        <v>75.38</v>
      </c>
      <c r="K15" s="105">
        <f t="shared" si="2"/>
        <v>497.21000000000004</v>
      </c>
      <c r="L15" s="105">
        <f t="shared" si="2"/>
        <v>581.63</v>
      </c>
      <c r="M15" s="105">
        <f t="shared" si="2"/>
        <v>37.840000000000003</v>
      </c>
      <c r="N15" s="105">
        <f t="shared" si="2"/>
        <v>51.07</v>
      </c>
      <c r="O15" s="105"/>
    </row>
    <row r="16" spans="1:15" ht="0.75" customHeight="1" x14ac:dyDescent="0.25">
      <c r="A16" s="352"/>
      <c r="B16" s="123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43.5" hidden="1" customHeight="1" x14ac:dyDescent="0.25">
      <c r="A17" s="352"/>
      <c r="B17" s="15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1:15" hidden="1" x14ac:dyDescent="0.25">
      <c r="A18" s="352"/>
      <c r="B18" s="22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1:15" ht="21" customHeight="1" x14ac:dyDescent="0.25">
      <c r="A19" s="352" t="s">
        <v>16</v>
      </c>
      <c r="B19" s="222" t="s">
        <v>18</v>
      </c>
      <c r="C19" s="221">
        <v>100</v>
      </c>
      <c r="D19" s="221">
        <v>100</v>
      </c>
      <c r="E19" s="118">
        <v>10.5</v>
      </c>
      <c r="F19" s="112">
        <v>15.14</v>
      </c>
      <c r="G19" s="112">
        <v>1.64</v>
      </c>
      <c r="H19" s="118">
        <v>15.7</v>
      </c>
      <c r="I19" s="112">
        <v>22.7</v>
      </c>
      <c r="J19" s="112">
        <v>2.46</v>
      </c>
      <c r="K19" s="228">
        <v>279.47000000000003</v>
      </c>
      <c r="L19" s="223">
        <v>279.47000000000003</v>
      </c>
      <c r="M19" s="223">
        <v>0.1</v>
      </c>
      <c r="N19" s="221">
        <v>0.15</v>
      </c>
      <c r="O19" s="221">
        <v>214</v>
      </c>
    </row>
    <row r="20" spans="1:15" ht="30" x14ac:dyDescent="0.25">
      <c r="A20" s="352"/>
      <c r="B20" s="124" t="s">
        <v>181</v>
      </c>
      <c r="C20" s="118">
        <v>30</v>
      </c>
      <c r="D20" s="118">
        <v>50</v>
      </c>
      <c r="E20" s="109">
        <v>5.9</v>
      </c>
      <c r="F20" s="118">
        <v>3.62</v>
      </c>
      <c r="G20" s="118">
        <v>30</v>
      </c>
      <c r="H20" s="118">
        <v>7.56</v>
      </c>
      <c r="I20" s="118">
        <v>4.7</v>
      </c>
      <c r="J20" s="118">
        <v>39</v>
      </c>
      <c r="K20" s="109">
        <v>175.87</v>
      </c>
      <c r="L20" s="118">
        <v>228.63</v>
      </c>
      <c r="M20" s="118">
        <v>0</v>
      </c>
      <c r="N20" s="118">
        <v>0</v>
      </c>
      <c r="O20" s="171">
        <v>26</v>
      </c>
    </row>
    <row r="21" spans="1:15" x14ac:dyDescent="0.25">
      <c r="A21" s="352"/>
      <c r="B21" s="114" t="s">
        <v>12</v>
      </c>
      <c r="C21" s="112">
        <v>150</v>
      </c>
      <c r="D21" s="112">
        <v>180</v>
      </c>
      <c r="E21" s="112">
        <v>0.5</v>
      </c>
      <c r="F21" s="112">
        <v>0.1</v>
      </c>
      <c r="G21" s="112">
        <v>1.72</v>
      </c>
      <c r="H21" s="112">
        <v>1.2</v>
      </c>
      <c r="I21" s="112">
        <v>0.2</v>
      </c>
      <c r="J21" s="112">
        <v>2.2999999999999998</v>
      </c>
      <c r="K21" s="112">
        <v>7.95</v>
      </c>
      <c r="L21" s="112">
        <v>10.6</v>
      </c>
      <c r="M21" s="112"/>
      <c r="N21" s="112">
        <v>1.6</v>
      </c>
      <c r="O21" s="107" t="s">
        <v>241</v>
      </c>
    </row>
    <row r="22" spans="1:15" x14ac:dyDescent="0.25">
      <c r="A22" s="352"/>
      <c r="B22" s="124" t="s">
        <v>26</v>
      </c>
      <c r="C22" s="112">
        <v>30</v>
      </c>
      <c r="D22" s="112">
        <v>40</v>
      </c>
      <c r="E22" s="112">
        <v>2.8</v>
      </c>
      <c r="F22" s="112">
        <v>0.18</v>
      </c>
      <c r="G22" s="112">
        <v>15.06</v>
      </c>
      <c r="H22" s="112">
        <v>3.8</v>
      </c>
      <c r="I22" s="112">
        <v>0.3</v>
      </c>
      <c r="J22" s="112">
        <v>25.1</v>
      </c>
      <c r="K22" s="112">
        <v>71.040000000000006</v>
      </c>
      <c r="L22" s="112">
        <v>118.4</v>
      </c>
      <c r="M22" s="112">
        <v>0</v>
      </c>
      <c r="N22" s="112">
        <v>0</v>
      </c>
      <c r="O22" s="112" t="s">
        <v>241</v>
      </c>
    </row>
    <row r="23" spans="1:15" x14ac:dyDescent="0.25">
      <c r="A23" s="352"/>
      <c r="B23" s="22" t="s">
        <v>21</v>
      </c>
      <c r="C23" s="105">
        <f t="shared" ref="C23:N23" si="3">SUM(C19:C22)</f>
        <v>310</v>
      </c>
      <c r="D23" s="105">
        <f t="shared" si="3"/>
        <v>370</v>
      </c>
      <c r="E23" s="105">
        <f t="shared" si="3"/>
        <v>19.7</v>
      </c>
      <c r="F23" s="105">
        <f t="shared" si="3"/>
        <v>19.040000000000003</v>
      </c>
      <c r="G23" s="105">
        <f t="shared" si="3"/>
        <v>48.42</v>
      </c>
      <c r="H23" s="105">
        <f t="shared" si="3"/>
        <v>28.259999999999998</v>
      </c>
      <c r="I23" s="105">
        <f t="shared" si="3"/>
        <v>27.9</v>
      </c>
      <c r="J23" s="105">
        <f t="shared" si="3"/>
        <v>68.86</v>
      </c>
      <c r="K23" s="105">
        <f t="shared" si="3"/>
        <v>534.33000000000004</v>
      </c>
      <c r="L23" s="105">
        <f t="shared" si="3"/>
        <v>637.1</v>
      </c>
      <c r="M23" s="105">
        <f t="shared" si="3"/>
        <v>0.1</v>
      </c>
      <c r="N23" s="105">
        <f t="shared" si="3"/>
        <v>1.75</v>
      </c>
      <c r="O23" s="105"/>
    </row>
    <row r="24" spans="1:15" ht="31.5" customHeight="1" x14ac:dyDescent="0.25">
      <c r="A24" s="95" t="s">
        <v>98</v>
      </c>
      <c r="B24" s="108"/>
      <c r="C24" s="109"/>
      <c r="D24" s="109"/>
      <c r="E24" s="105">
        <f t="shared" ref="E24:N24" si="4">SUM(E7,E8,E15,E18,E23)</f>
        <v>49.45</v>
      </c>
      <c r="F24" s="105">
        <f t="shared" si="4"/>
        <v>51.69</v>
      </c>
      <c r="G24" s="105">
        <f t="shared" si="4"/>
        <v>183.05</v>
      </c>
      <c r="H24" s="105">
        <f t="shared" si="4"/>
        <v>64.668000000000006</v>
      </c>
      <c r="I24" s="105">
        <f t="shared" si="4"/>
        <v>70.25</v>
      </c>
      <c r="J24" s="105">
        <f t="shared" si="4"/>
        <v>238.38</v>
      </c>
      <c r="K24" s="105">
        <f t="shared" si="4"/>
        <v>1412.95</v>
      </c>
      <c r="L24" s="105">
        <f t="shared" si="4"/>
        <v>1803.21</v>
      </c>
      <c r="M24" s="105">
        <f t="shared" si="4"/>
        <v>47.2</v>
      </c>
      <c r="N24" s="105">
        <f t="shared" si="4"/>
        <v>63.9</v>
      </c>
      <c r="O24" s="109"/>
    </row>
  </sheetData>
  <mergeCells count="11">
    <mergeCell ref="O2:O3"/>
    <mergeCell ref="M2:N2"/>
    <mergeCell ref="A16:A18"/>
    <mergeCell ref="A19:A23"/>
    <mergeCell ref="K2:L2"/>
    <mergeCell ref="A4:A7"/>
    <mergeCell ref="A2:A3"/>
    <mergeCell ref="B2:B3"/>
    <mergeCell ref="C2:D2"/>
    <mergeCell ref="E2:J2"/>
    <mergeCell ref="A9:A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selection activeCell="R9" sqref="R9"/>
    </sheetView>
  </sheetViews>
  <sheetFormatPr defaultRowHeight="15" x14ac:dyDescent="0.25"/>
  <cols>
    <col min="1" max="1" width="6.42578125" customWidth="1"/>
    <col min="2" max="2" width="15.7109375" customWidth="1"/>
    <col min="3" max="3" width="5.7109375" customWidth="1"/>
    <col min="4" max="4" width="5.140625" customWidth="1"/>
    <col min="5" max="5" width="14.140625" customWidth="1"/>
    <col min="6" max="6" width="6.5703125" customWidth="1"/>
    <col min="7" max="7" width="5.5703125" customWidth="1"/>
    <col min="8" max="8" width="15.28515625" customWidth="1"/>
    <col min="9" max="9" width="6.5703125" customWidth="1"/>
    <col min="10" max="10" width="5.28515625" customWidth="1"/>
    <col min="11" max="11" width="13.85546875" customWidth="1"/>
    <col min="12" max="12" width="5.85546875" customWidth="1"/>
    <col min="13" max="13" width="4" customWidth="1"/>
    <col min="14" max="14" width="16.140625" customWidth="1"/>
    <col min="15" max="17" width="5.7109375" customWidth="1"/>
  </cols>
  <sheetData>
    <row r="1" spans="1:17" ht="16.5" x14ac:dyDescent="0.3">
      <c r="K1" s="236" t="s">
        <v>194</v>
      </c>
      <c r="L1" s="236"/>
      <c r="M1" s="236"/>
      <c r="N1" s="236"/>
      <c r="O1" s="236"/>
    </row>
    <row r="2" spans="1:17" ht="16.5" x14ac:dyDescent="0.3">
      <c r="K2" s="236" t="s">
        <v>266</v>
      </c>
      <c r="L2" s="236"/>
      <c r="M2" s="236"/>
      <c r="N2" s="236"/>
      <c r="O2" s="236"/>
    </row>
    <row r="3" spans="1:17" x14ac:dyDescent="0.25">
      <c r="K3" s="173"/>
      <c r="L3" s="173"/>
      <c r="M3" s="173"/>
      <c r="N3" s="173"/>
    </row>
    <row r="4" spans="1:17" x14ac:dyDescent="0.25">
      <c r="B4" s="317" t="s">
        <v>265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7" ht="15.75" thickBot="1" x14ac:dyDescent="0.3"/>
    <row r="6" spans="1:17" ht="15.75" thickBot="1" x14ac:dyDescent="0.3">
      <c r="A6" s="302" t="s">
        <v>55</v>
      </c>
      <c r="B6" s="308" t="s">
        <v>58</v>
      </c>
      <c r="C6" s="309"/>
      <c r="D6" s="310"/>
      <c r="E6" s="308" t="s">
        <v>59</v>
      </c>
      <c r="F6" s="309"/>
      <c r="G6" s="312"/>
      <c r="H6" s="316" t="s">
        <v>60</v>
      </c>
      <c r="I6" s="309"/>
      <c r="J6" s="310"/>
      <c r="K6" s="308" t="s">
        <v>61</v>
      </c>
      <c r="L6" s="309"/>
      <c r="M6" s="312"/>
      <c r="N6" s="316" t="s">
        <v>62</v>
      </c>
      <c r="O6" s="309"/>
      <c r="P6" s="312"/>
      <c r="Q6" s="163"/>
    </row>
    <row r="7" spans="1:17" ht="36" customHeight="1" x14ac:dyDescent="0.25">
      <c r="A7" s="303"/>
      <c r="B7" s="75" t="s">
        <v>44</v>
      </c>
      <c r="C7" s="277">
        <v>200</v>
      </c>
      <c r="D7" s="261"/>
      <c r="E7" s="95" t="s">
        <v>165</v>
      </c>
      <c r="F7" s="260">
        <v>200</v>
      </c>
      <c r="G7" s="261"/>
      <c r="H7" s="86" t="s">
        <v>34</v>
      </c>
      <c r="I7" s="277">
        <v>200</v>
      </c>
      <c r="J7" s="261"/>
      <c r="K7" s="75" t="s">
        <v>142</v>
      </c>
      <c r="L7" s="277">
        <v>200</v>
      </c>
      <c r="M7" s="261"/>
      <c r="N7" s="87" t="s">
        <v>136</v>
      </c>
      <c r="O7" s="277">
        <v>200</v>
      </c>
      <c r="P7" s="261"/>
      <c r="Q7" s="164"/>
    </row>
    <row r="8" spans="1:17" ht="22.5" customHeight="1" x14ac:dyDescent="0.25">
      <c r="A8" s="303"/>
      <c r="B8" s="83" t="s">
        <v>141</v>
      </c>
      <c r="C8" s="295">
        <v>180</v>
      </c>
      <c r="D8" s="268"/>
      <c r="E8" s="74" t="s">
        <v>137</v>
      </c>
      <c r="F8" s="271">
        <v>180</v>
      </c>
      <c r="G8" s="268"/>
      <c r="H8" s="74" t="s">
        <v>40</v>
      </c>
      <c r="I8" s="295">
        <v>180</v>
      </c>
      <c r="J8" s="268"/>
      <c r="K8" s="77" t="s">
        <v>141</v>
      </c>
      <c r="L8" s="266">
        <v>180</v>
      </c>
      <c r="M8" s="268"/>
      <c r="N8" s="74" t="s">
        <v>137</v>
      </c>
      <c r="O8" s="266">
        <v>180</v>
      </c>
      <c r="P8" s="268"/>
      <c r="Q8" s="164"/>
    </row>
    <row r="9" spans="1:17" ht="37.5" customHeight="1" thickBot="1" x14ac:dyDescent="0.3">
      <c r="A9" s="307"/>
      <c r="B9" s="84" t="s">
        <v>183</v>
      </c>
      <c r="C9" s="272" t="s">
        <v>185</v>
      </c>
      <c r="D9" s="273"/>
      <c r="E9" s="84" t="s">
        <v>184</v>
      </c>
      <c r="F9" s="290" t="s">
        <v>196</v>
      </c>
      <c r="G9" s="273"/>
      <c r="H9" s="84" t="s">
        <v>184</v>
      </c>
      <c r="I9" s="290" t="s">
        <v>196</v>
      </c>
      <c r="J9" s="273"/>
      <c r="K9" s="84" t="s">
        <v>184</v>
      </c>
      <c r="L9" s="290" t="s">
        <v>196</v>
      </c>
      <c r="M9" s="273"/>
      <c r="N9" s="84" t="s">
        <v>183</v>
      </c>
      <c r="O9" s="272" t="s">
        <v>185</v>
      </c>
      <c r="P9" s="273"/>
      <c r="Q9" s="165"/>
    </row>
    <row r="10" spans="1:17" ht="15.75" thickBot="1" x14ac:dyDescent="0.3">
      <c r="A10" s="82" t="s">
        <v>90</v>
      </c>
      <c r="B10" s="96" t="s">
        <v>23</v>
      </c>
      <c r="C10" s="274">
        <v>100</v>
      </c>
      <c r="D10" s="279"/>
      <c r="E10" s="252" t="s">
        <v>123</v>
      </c>
      <c r="F10" s="298">
        <v>100</v>
      </c>
      <c r="G10" s="279"/>
      <c r="H10" s="81" t="s">
        <v>23</v>
      </c>
      <c r="I10" s="278">
        <v>100</v>
      </c>
      <c r="J10" s="279"/>
      <c r="K10" s="254" t="s">
        <v>23</v>
      </c>
      <c r="L10" s="274">
        <v>100</v>
      </c>
      <c r="M10" s="279"/>
      <c r="N10" s="90" t="s">
        <v>123</v>
      </c>
      <c r="O10" s="278">
        <v>100</v>
      </c>
      <c r="P10" s="279"/>
      <c r="Q10" s="166"/>
    </row>
    <row r="11" spans="1:17" ht="41.25" customHeight="1" x14ac:dyDescent="0.25">
      <c r="A11" s="302" t="s">
        <v>57</v>
      </c>
      <c r="B11" s="152" t="s">
        <v>149</v>
      </c>
      <c r="C11" s="260">
        <v>60</v>
      </c>
      <c r="D11" s="261"/>
      <c r="E11" s="78" t="s">
        <v>127</v>
      </c>
      <c r="F11" s="260">
        <v>50</v>
      </c>
      <c r="G11" s="297"/>
      <c r="H11" s="253" t="s">
        <v>253</v>
      </c>
      <c r="I11" s="260">
        <v>65</v>
      </c>
      <c r="J11" s="261"/>
      <c r="K11" s="87" t="s">
        <v>250</v>
      </c>
      <c r="L11" s="260">
        <v>65</v>
      </c>
      <c r="M11" s="261"/>
      <c r="N11" s="87" t="s">
        <v>166</v>
      </c>
      <c r="O11" s="260">
        <v>60</v>
      </c>
      <c r="P11" s="261"/>
      <c r="Q11" s="91"/>
    </row>
    <row r="12" spans="1:17" ht="36" x14ac:dyDescent="0.25">
      <c r="A12" s="303"/>
      <c r="B12" s="70" t="s">
        <v>53</v>
      </c>
      <c r="C12" s="295">
        <v>200</v>
      </c>
      <c r="D12" s="268"/>
      <c r="E12" s="73" t="s">
        <v>24</v>
      </c>
      <c r="F12" s="266">
        <v>200</v>
      </c>
      <c r="G12" s="268"/>
      <c r="H12" s="74" t="s">
        <v>152</v>
      </c>
      <c r="I12" s="266">
        <v>200</v>
      </c>
      <c r="J12" s="268"/>
      <c r="K12" s="15" t="s">
        <v>89</v>
      </c>
      <c r="L12" s="276">
        <v>200</v>
      </c>
      <c r="M12" s="270"/>
      <c r="N12" s="176" t="s">
        <v>35</v>
      </c>
      <c r="O12" s="266">
        <v>200</v>
      </c>
      <c r="P12" s="268"/>
      <c r="Q12" s="91"/>
    </row>
    <row r="13" spans="1:17" ht="24" x14ac:dyDescent="0.25">
      <c r="A13" s="303"/>
      <c r="B13" s="87" t="s">
        <v>146</v>
      </c>
      <c r="C13" s="271">
        <v>80</v>
      </c>
      <c r="D13" s="268"/>
      <c r="E13" s="1" t="s">
        <v>151</v>
      </c>
      <c r="F13" s="271">
        <v>70</v>
      </c>
      <c r="G13" s="268"/>
      <c r="H13" s="175" t="s">
        <v>36</v>
      </c>
      <c r="I13" s="266">
        <v>180</v>
      </c>
      <c r="J13" s="268"/>
      <c r="K13" s="154" t="s">
        <v>25</v>
      </c>
      <c r="L13" s="271">
        <v>180</v>
      </c>
      <c r="M13" s="268"/>
      <c r="N13" s="87" t="s">
        <v>87</v>
      </c>
      <c r="O13" s="271">
        <v>180</v>
      </c>
      <c r="P13" s="268"/>
      <c r="Q13" s="167"/>
    </row>
    <row r="14" spans="1:17" ht="24.75" thickBot="1" x14ac:dyDescent="0.3">
      <c r="A14" s="303"/>
      <c r="B14" s="153" t="s">
        <v>147</v>
      </c>
      <c r="C14" s="271">
        <v>150</v>
      </c>
      <c r="D14" s="284"/>
      <c r="E14" s="153" t="s">
        <v>150</v>
      </c>
      <c r="F14" s="271">
        <v>120</v>
      </c>
      <c r="G14" s="268"/>
      <c r="H14" s="72" t="s">
        <v>153</v>
      </c>
      <c r="I14" s="294">
        <v>180</v>
      </c>
      <c r="J14" s="259"/>
      <c r="K14" s="71" t="s">
        <v>148</v>
      </c>
      <c r="L14" s="271">
        <v>60</v>
      </c>
      <c r="M14" s="268"/>
      <c r="N14" s="71" t="s">
        <v>148</v>
      </c>
      <c r="O14" s="271">
        <v>60</v>
      </c>
      <c r="P14" s="268"/>
      <c r="Q14" s="168"/>
    </row>
    <row r="15" spans="1:17" ht="35.25" customHeight="1" x14ac:dyDescent="0.25">
      <c r="A15" s="303"/>
      <c r="B15" s="71" t="s">
        <v>148</v>
      </c>
      <c r="C15" s="271">
        <v>60</v>
      </c>
      <c r="D15" s="268"/>
      <c r="E15" s="71" t="s">
        <v>148</v>
      </c>
      <c r="F15" s="266">
        <v>60</v>
      </c>
      <c r="G15" s="268"/>
      <c r="H15" s="318" t="s">
        <v>148</v>
      </c>
      <c r="I15" s="291">
        <v>60</v>
      </c>
      <c r="J15" s="292"/>
      <c r="K15" s="314" t="s">
        <v>15</v>
      </c>
      <c r="L15" s="262">
        <v>180</v>
      </c>
      <c r="M15" s="263"/>
      <c r="N15" s="314" t="s">
        <v>15</v>
      </c>
      <c r="O15" s="280">
        <v>180</v>
      </c>
      <c r="P15" s="263"/>
      <c r="Q15" s="164"/>
    </row>
    <row r="16" spans="1:17" ht="31.5" customHeight="1" thickBot="1" x14ac:dyDescent="0.3">
      <c r="A16" s="307"/>
      <c r="B16" s="72" t="s">
        <v>15</v>
      </c>
      <c r="C16" s="294">
        <v>180</v>
      </c>
      <c r="D16" s="259"/>
      <c r="E16" s="72" t="s">
        <v>15</v>
      </c>
      <c r="F16" s="266">
        <v>180</v>
      </c>
      <c r="G16" s="268"/>
      <c r="H16" s="319"/>
      <c r="I16" s="264"/>
      <c r="J16" s="265"/>
      <c r="K16" s="315"/>
      <c r="L16" s="264"/>
      <c r="M16" s="265"/>
      <c r="N16" s="315"/>
      <c r="O16" s="264"/>
      <c r="P16" s="265"/>
      <c r="Q16" s="164"/>
    </row>
    <row r="17" spans="1:20" ht="44.25" customHeight="1" thickBot="1" x14ac:dyDescent="0.3">
      <c r="A17" s="302" t="s">
        <v>68</v>
      </c>
      <c r="B17" s="97" t="s">
        <v>160</v>
      </c>
      <c r="C17" s="281" t="s">
        <v>262</v>
      </c>
      <c r="D17" s="279"/>
      <c r="E17" s="158" t="s">
        <v>161</v>
      </c>
      <c r="F17" s="266">
        <v>70</v>
      </c>
      <c r="G17" s="268"/>
      <c r="H17" s="97" t="s">
        <v>88</v>
      </c>
      <c r="I17" s="277">
        <v>80</v>
      </c>
      <c r="J17" s="261"/>
      <c r="K17" s="158" t="s">
        <v>182</v>
      </c>
      <c r="L17" s="281">
        <v>100</v>
      </c>
      <c r="M17" s="279"/>
      <c r="N17" s="76" t="s">
        <v>28</v>
      </c>
      <c r="O17" s="281">
        <v>100</v>
      </c>
      <c r="P17" s="279"/>
      <c r="Q17" s="91"/>
    </row>
    <row r="18" spans="1:20" ht="27" customHeight="1" x14ac:dyDescent="0.25">
      <c r="A18" s="303"/>
      <c r="B18" s="285" t="s">
        <v>162</v>
      </c>
      <c r="C18" s="313">
        <v>150</v>
      </c>
      <c r="D18" s="292"/>
      <c r="E18" s="300" t="s">
        <v>198</v>
      </c>
      <c r="F18" s="262">
        <v>180</v>
      </c>
      <c r="G18" s="263"/>
      <c r="H18" s="71" t="s">
        <v>19</v>
      </c>
      <c r="I18" s="266">
        <v>40</v>
      </c>
      <c r="J18" s="268"/>
      <c r="K18" s="300" t="s">
        <v>198</v>
      </c>
      <c r="L18" s="291">
        <v>180</v>
      </c>
      <c r="M18" s="292"/>
      <c r="N18" s="88" t="s">
        <v>12</v>
      </c>
      <c r="O18" s="260">
        <v>180</v>
      </c>
      <c r="P18" s="261"/>
      <c r="Q18" s="91"/>
    </row>
    <row r="19" spans="1:20" ht="15.75" thickBot="1" x14ac:dyDescent="0.3">
      <c r="A19" s="303"/>
      <c r="B19" s="286"/>
      <c r="C19" s="288"/>
      <c r="D19" s="289"/>
      <c r="E19" s="286"/>
      <c r="F19" s="288"/>
      <c r="G19" s="289"/>
      <c r="H19" s="79" t="s">
        <v>26</v>
      </c>
      <c r="I19" s="294">
        <v>40</v>
      </c>
      <c r="J19" s="259"/>
      <c r="K19" s="286"/>
      <c r="L19" s="288"/>
      <c r="M19" s="289"/>
      <c r="N19" s="300" t="s">
        <v>122</v>
      </c>
      <c r="O19" s="280">
        <v>20</v>
      </c>
      <c r="P19" s="263"/>
      <c r="Q19" s="91"/>
    </row>
    <row r="20" spans="1:20" ht="33" customHeight="1" x14ac:dyDescent="0.25">
      <c r="A20" s="303"/>
      <c r="B20" s="301"/>
      <c r="C20" s="282"/>
      <c r="D20" s="283"/>
      <c r="E20" s="301"/>
      <c r="F20" s="282"/>
      <c r="G20" s="283"/>
      <c r="H20" s="88" t="s">
        <v>162</v>
      </c>
      <c r="I20" s="260">
        <v>150</v>
      </c>
      <c r="J20" s="261"/>
      <c r="K20" s="301"/>
      <c r="L20" s="282"/>
      <c r="M20" s="283"/>
      <c r="N20" s="301"/>
      <c r="O20" s="282"/>
      <c r="P20" s="283"/>
      <c r="Q20" s="91"/>
    </row>
    <row r="21" spans="1:20" ht="15.75" thickBot="1" x14ac:dyDescent="0.3"/>
    <row r="22" spans="1:20" ht="15.75" thickBot="1" x14ac:dyDescent="0.3">
      <c r="A22" s="302" t="s">
        <v>55</v>
      </c>
      <c r="B22" s="308" t="s">
        <v>63</v>
      </c>
      <c r="C22" s="309"/>
      <c r="D22" s="310"/>
      <c r="E22" s="308" t="s">
        <v>64</v>
      </c>
      <c r="F22" s="309"/>
      <c r="G22" s="312"/>
      <c r="H22" s="316" t="s">
        <v>65</v>
      </c>
      <c r="I22" s="309"/>
      <c r="J22" s="310"/>
      <c r="K22" s="308" t="s">
        <v>66</v>
      </c>
      <c r="L22" s="309"/>
      <c r="M22" s="312"/>
      <c r="N22" s="316" t="s">
        <v>67</v>
      </c>
      <c r="O22" s="309"/>
      <c r="P22" s="312"/>
      <c r="Q22" s="163"/>
    </row>
    <row r="23" spans="1:20" ht="30.75" customHeight="1" x14ac:dyDescent="0.25">
      <c r="A23" s="303"/>
      <c r="B23" s="95" t="s">
        <v>30</v>
      </c>
      <c r="C23" s="277">
        <v>200</v>
      </c>
      <c r="D23" s="261"/>
      <c r="E23" s="75" t="s">
        <v>143</v>
      </c>
      <c r="F23" s="277">
        <v>200</v>
      </c>
      <c r="G23" s="297"/>
      <c r="H23" s="1" t="s">
        <v>144</v>
      </c>
      <c r="I23" s="260">
        <v>200</v>
      </c>
      <c r="J23" s="261"/>
      <c r="K23" s="75" t="s">
        <v>145</v>
      </c>
      <c r="L23" s="277">
        <v>200</v>
      </c>
      <c r="M23" s="261"/>
      <c r="N23" s="75" t="s">
        <v>22</v>
      </c>
      <c r="O23" s="277">
        <v>200</v>
      </c>
      <c r="P23" s="261"/>
      <c r="Q23" s="164"/>
    </row>
    <row r="24" spans="1:20" ht="24" x14ac:dyDescent="0.25">
      <c r="A24" s="303"/>
      <c r="B24" s="74" t="s">
        <v>40</v>
      </c>
      <c r="C24" s="266">
        <v>180</v>
      </c>
      <c r="D24" s="284"/>
      <c r="E24" s="83" t="s">
        <v>141</v>
      </c>
      <c r="F24" s="271">
        <v>180</v>
      </c>
      <c r="G24" s="268"/>
      <c r="H24" s="1" t="s">
        <v>40</v>
      </c>
      <c r="I24" s="271">
        <v>180</v>
      </c>
      <c r="J24" s="268"/>
      <c r="K24" s="74" t="s">
        <v>137</v>
      </c>
      <c r="L24" s="271">
        <v>180</v>
      </c>
      <c r="M24" s="268"/>
      <c r="N24" s="83" t="s">
        <v>141</v>
      </c>
      <c r="O24" s="266">
        <v>180</v>
      </c>
      <c r="P24" s="268"/>
      <c r="Q24" s="164"/>
    </row>
    <row r="25" spans="1:20" ht="24.75" thickBot="1" x14ac:dyDescent="0.3">
      <c r="A25" s="307"/>
      <c r="B25" s="84" t="s">
        <v>183</v>
      </c>
      <c r="C25" s="272" t="s">
        <v>185</v>
      </c>
      <c r="D25" s="273"/>
      <c r="E25" s="84" t="s">
        <v>184</v>
      </c>
      <c r="F25" s="290" t="s">
        <v>196</v>
      </c>
      <c r="G25" s="273"/>
      <c r="H25" s="84" t="s">
        <v>184</v>
      </c>
      <c r="I25" s="290" t="s">
        <v>196</v>
      </c>
      <c r="J25" s="273"/>
      <c r="K25" s="84" t="s">
        <v>184</v>
      </c>
      <c r="L25" s="290" t="s">
        <v>196</v>
      </c>
      <c r="M25" s="273"/>
      <c r="N25" s="84" t="s">
        <v>183</v>
      </c>
      <c r="O25" s="272" t="s">
        <v>185</v>
      </c>
      <c r="P25" s="273"/>
      <c r="Q25" s="91"/>
    </row>
    <row r="26" spans="1:20" ht="15.75" thickBot="1" x14ac:dyDescent="0.3">
      <c r="A26" s="82" t="s">
        <v>90</v>
      </c>
      <c r="B26" s="251" t="s">
        <v>23</v>
      </c>
      <c r="C26" s="299">
        <v>100</v>
      </c>
      <c r="D26" s="279"/>
      <c r="E26" s="92" t="s">
        <v>123</v>
      </c>
      <c r="F26" s="274">
        <v>100</v>
      </c>
      <c r="G26" s="275"/>
      <c r="H26" s="96" t="s">
        <v>23</v>
      </c>
      <c r="I26" s="274">
        <v>100</v>
      </c>
      <c r="J26" s="279"/>
      <c r="K26" s="92" t="s">
        <v>123</v>
      </c>
      <c r="L26" s="274">
        <v>100</v>
      </c>
      <c r="M26" s="279"/>
      <c r="N26" s="81" t="s">
        <v>23</v>
      </c>
      <c r="O26" s="274">
        <v>100</v>
      </c>
      <c r="P26" s="275"/>
      <c r="Q26" s="166"/>
    </row>
    <row r="27" spans="1:20" ht="24" x14ac:dyDescent="0.25">
      <c r="A27" s="302" t="s">
        <v>57</v>
      </c>
      <c r="B27" s="250" t="s">
        <v>172</v>
      </c>
      <c r="C27" s="260">
        <v>50</v>
      </c>
      <c r="D27" s="261"/>
      <c r="E27" s="95" t="s">
        <v>178</v>
      </c>
      <c r="F27" s="260">
        <v>50</v>
      </c>
      <c r="G27" s="261"/>
      <c r="H27" s="78" t="s">
        <v>155</v>
      </c>
      <c r="I27" s="260">
        <v>50</v>
      </c>
      <c r="J27" s="261"/>
      <c r="K27" s="74" t="s">
        <v>192</v>
      </c>
      <c r="L27" s="260">
        <v>50</v>
      </c>
      <c r="M27" s="261"/>
      <c r="N27" s="152" t="s">
        <v>149</v>
      </c>
      <c r="O27" s="260">
        <v>60</v>
      </c>
      <c r="P27" s="261"/>
      <c r="Q27" s="91"/>
    </row>
    <row r="28" spans="1:20" ht="48" x14ac:dyDescent="0.25">
      <c r="A28" s="303"/>
      <c r="B28" s="95" t="s">
        <v>174</v>
      </c>
      <c r="C28" s="266">
        <v>200</v>
      </c>
      <c r="D28" s="268"/>
      <c r="E28" s="74" t="s">
        <v>156</v>
      </c>
      <c r="F28" s="296">
        <v>200</v>
      </c>
      <c r="G28" s="293"/>
      <c r="H28" s="85" t="s">
        <v>158</v>
      </c>
      <c r="I28" s="271">
        <v>200</v>
      </c>
      <c r="J28" s="268"/>
      <c r="K28" s="74" t="s">
        <v>46</v>
      </c>
      <c r="L28" s="266">
        <v>200</v>
      </c>
      <c r="M28" s="268"/>
      <c r="N28" s="70" t="s">
        <v>159</v>
      </c>
      <c r="O28" s="276">
        <v>200</v>
      </c>
      <c r="P28" s="270"/>
      <c r="Q28" s="170"/>
      <c r="T28" s="32"/>
    </row>
    <row r="29" spans="1:20" ht="34.5" customHeight="1" x14ac:dyDescent="0.25">
      <c r="A29" s="303"/>
      <c r="B29" s="95" t="s">
        <v>176</v>
      </c>
      <c r="C29" s="266">
        <v>80</v>
      </c>
      <c r="D29" s="268"/>
      <c r="E29" s="87" t="s">
        <v>157</v>
      </c>
      <c r="F29" s="271">
        <v>80</v>
      </c>
      <c r="G29" s="268"/>
      <c r="H29" s="9" t="s">
        <v>139</v>
      </c>
      <c r="I29" s="271">
        <v>80</v>
      </c>
      <c r="J29" s="284"/>
      <c r="K29" s="1" t="s">
        <v>126</v>
      </c>
      <c r="L29" s="271">
        <v>70</v>
      </c>
      <c r="M29" s="284"/>
      <c r="N29" s="15" t="s">
        <v>208</v>
      </c>
      <c r="O29" s="266">
        <v>70</v>
      </c>
      <c r="P29" s="267"/>
      <c r="Q29" s="170"/>
      <c r="T29" s="32"/>
    </row>
    <row r="30" spans="1:20" ht="39" customHeight="1" x14ac:dyDescent="0.25">
      <c r="A30" s="303"/>
      <c r="B30" s="157" t="s">
        <v>154</v>
      </c>
      <c r="C30" s="271">
        <v>140</v>
      </c>
      <c r="D30" s="284"/>
      <c r="E30" s="9" t="s">
        <v>41</v>
      </c>
      <c r="F30" s="271">
        <v>130</v>
      </c>
      <c r="G30" s="268"/>
      <c r="H30" s="70" t="s">
        <v>14</v>
      </c>
      <c r="I30" s="271">
        <v>130</v>
      </c>
      <c r="J30" s="268"/>
      <c r="K30" s="157" t="s">
        <v>86</v>
      </c>
      <c r="L30" s="271">
        <v>150</v>
      </c>
      <c r="M30" s="268"/>
      <c r="N30" s="74" t="s">
        <v>147</v>
      </c>
      <c r="O30" s="266">
        <v>130</v>
      </c>
      <c r="P30" s="268"/>
      <c r="Q30" s="170"/>
    </row>
    <row r="31" spans="1:20" ht="24" customHeight="1" x14ac:dyDescent="0.25">
      <c r="A31" s="303"/>
      <c r="B31" s="71" t="s">
        <v>148</v>
      </c>
      <c r="C31" s="271">
        <v>60</v>
      </c>
      <c r="D31" s="268"/>
      <c r="E31" s="71" t="s">
        <v>148</v>
      </c>
      <c r="F31" s="271">
        <v>60</v>
      </c>
      <c r="G31" s="268"/>
      <c r="H31" s="71" t="s">
        <v>148</v>
      </c>
      <c r="I31" s="271">
        <v>60</v>
      </c>
      <c r="J31" s="268"/>
      <c r="K31" s="71" t="s">
        <v>148</v>
      </c>
      <c r="L31" s="271">
        <v>60</v>
      </c>
      <c r="M31" s="268"/>
      <c r="N31" s="71" t="s">
        <v>148</v>
      </c>
      <c r="O31" s="269">
        <v>60</v>
      </c>
      <c r="P31" s="270"/>
      <c r="Q31" s="169"/>
    </row>
    <row r="32" spans="1:20" ht="36" customHeight="1" thickBot="1" x14ac:dyDescent="0.3">
      <c r="A32" s="307"/>
      <c r="B32" s="154" t="s">
        <v>15</v>
      </c>
      <c r="C32" s="271">
        <v>180</v>
      </c>
      <c r="D32" s="268"/>
      <c r="E32" s="178" t="s">
        <v>15</v>
      </c>
      <c r="F32" s="271">
        <v>180</v>
      </c>
      <c r="G32" s="268"/>
      <c r="H32" s="154" t="s">
        <v>15</v>
      </c>
      <c r="I32" s="271">
        <v>180</v>
      </c>
      <c r="J32" s="293"/>
      <c r="K32" s="89" t="s">
        <v>15</v>
      </c>
      <c r="L32" s="271">
        <v>180</v>
      </c>
      <c r="M32" s="268"/>
      <c r="N32" s="178" t="s">
        <v>15</v>
      </c>
      <c r="O32" s="271">
        <v>180</v>
      </c>
      <c r="P32" s="268"/>
      <c r="Q32" s="91"/>
    </row>
    <row r="33" spans="1:18" ht="40.5" customHeight="1" x14ac:dyDescent="0.25">
      <c r="A33" s="304" t="s">
        <v>68</v>
      </c>
      <c r="B33" s="95" t="s">
        <v>191</v>
      </c>
      <c r="C33" s="266">
        <v>100</v>
      </c>
      <c r="D33" s="268"/>
      <c r="E33" s="176" t="s">
        <v>38</v>
      </c>
      <c r="F33" s="266">
        <v>130</v>
      </c>
      <c r="G33" s="268"/>
      <c r="H33" s="74" t="s">
        <v>163</v>
      </c>
      <c r="I33" s="266">
        <v>80</v>
      </c>
      <c r="J33" s="268"/>
      <c r="K33" s="74" t="s">
        <v>164</v>
      </c>
      <c r="L33" s="266">
        <v>100</v>
      </c>
      <c r="M33" s="268"/>
      <c r="N33" s="71" t="s">
        <v>18</v>
      </c>
      <c r="O33" s="266">
        <v>100</v>
      </c>
      <c r="P33" s="268"/>
      <c r="Q33" s="91"/>
      <c r="R33" s="173"/>
    </row>
    <row r="34" spans="1:18" ht="24.75" thickBot="1" x14ac:dyDescent="0.3">
      <c r="A34" s="303"/>
      <c r="B34" s="311" t="s">
        <v>12</v>
      </c>
      <c r="C34" s="262">
        <v>180</v>
      </c>
      <c r="D34" s="263"/>
      <c r="E34" s="177" t="s">
        <v>162</v>
      </c>
      <c r="F34" s="266">
        <v>150</v>
      </c>
      <c r="G34" s="268"/>
      <c r="H34" s="285" t="s">
        <v>197</v>
      </c>
      <c r="I34" s="280">
        <v>180</v>
      </c>
      <c r="J34" s="263"/>
      <c r="K34" s="285" t="s">
        <v>162</v>
      </c>
      <c r="L34" s="280">
        <v>150</v>
      </c>
      <c r="M34" s="263"/>
      <c r="N34" s="1" t="s">
        <v>181</v>
      </c>
      <c r="O34" s="258">
        <v>40</v>
      </c>
      <c r="P34" s="259"/>
      <c r="Q34" s="91"/>
    </row>
    <row r="35" spans="1:18" ht="17.25" customHeight="1" x14ac:dyDescent="0.25">
      <c r="A35" s="305"/>
      <c r="B35" s="286"/>
      <c r="C35" s="288"/>
      <c r="D35" s="289"/>
      <c r="E35" s="285" t="s">
        <v>42</v>
      </c>
      <c r="F35" s="262">
        <v>15</v>
      </c>
      <c r="G35" s="263"/>
      <c r="H35" s="286"/>
      <c r="I35" s="288"/>
      <c r="J35" s="289"/>
      <c r="K35" s="286"/>
      <c r="L35" s="288"/>
      <c r="M35" s="289"/>
      <c r="N35" s="88" t="s">
        <v>12</v>
      </c>
      <c r="O35" s="260">
        <v>180</v>
      </c>
      <c r="P35" s="261"/>
      <c r="Q35" s="164"/>
    </row>
    <row r="36" spans="1:18" ht="14.25" customHeight="1" x14ac:dyDescent="0.25">
      <c r="A36" s="305"/>
      <c r="B36" s="286"/>
      <c r="C36" s="288"/>
      <c r="D36" s="289"/>
      <c r="E36" s="286"/>
      <c r="F36" s="288"/>
      <c r="G36" s="289"/>
      <c r="H36" s="286"/>
      <c r="I36" s="288"/>
      <c r="J36" s="289"/>
      <c r="K36" s="286"/>
      <c r="L36" s="288"/>
      <c r="M36" s="289"/>
      <c r="N36" s="300" t="s">
        <v>26</v>
      </c>
      <c r="O36" s="262">
        <v>50</v>
      </c>
      <c r="P36" s="263"/>
      <c r="Q36" s="164"/>
    </row>
    <row r="37" spans="1:18" ht="6" customHeight="1" thickBot="1" x14ac:dyDescent="0.3">
      <c r="A37" s="306"/>
      <c r="B37" s="287"/>
      <c r="C37" s="264"/>
      <c r="D37" s="265"/>
      <c r="E37" s="287"/>
      <c r="F37" s="264"/>
      <c r="G37" s="265"/>
      <c r="H37" s="287"/>
      <c r="I37" s="264"/>
      <c r="J37" s="265"/>
      <c r="K37" s="287"/>
      <c r="L37" s="264"/>
      <c r="M37" s="265"/>
      <c r="N37" s="287"/>
      <c r="O37" s="264"/>
      <c r="P37" s="265"/>
      <c r="Q37" s="91"/>
    </row>
  </sheetData>
  <mergeCells count="152">
    <mergeCell ref="B4:P4"/>
    <mergeCell ref="N6:P6"/>
    <mergeCell ref="H22:J22"/>
    <mergeCell ref="K22:M22"/>
    <mergeCell ref="H15:H16"/>
    <mergeCell ref="N15:N16"/>
    <mergeCell ref="N22:P22"/>
    <mergeCell ref="N36:N37"/>
    <mergeCell ref="K18:K20"/>
    <mergeCell ref="N19:N20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B6:D6"/>
    <mergeCell ref="E6:G6"/>
    <mergeCell ref="K15:K16"/>
    <mergeCell ref="A6:A9"/>
    <mergeCell ref="H6:J6"/>
    <mergeCell ref="K6:M6"/>
    <mergeCell ref="A11:A16"/>
    <mergeCell ref="C7:D7"/>
    <mergeCell ref="C8:D8"/>
    <mergeCell ref="C9:D9"/>
    <mergeCell ref="C10:D10"/>
    <mergeCell ref="C11:D11"/>
    <mergeCell ref="C12:D12"/>
    <mergeCell ref="A17:A20"/>
    <mergeCell ref="E35:E37"/>
    <mergeCell ref="A33:A37"/>
    <mergeCell ref="A22:A25"/>
    <mergeCell ref="A27:A32"/>
    <mergeCell ref="B22:D22"/>
    <mergeCell ref="B34:B37"/>
    <mergeCell ref="E22:G22"/>
    <mergeCell ref="B18:B20"/>
    <mergeCell ref="C18:D20"/>
    <mergeCell ref="C23:D23"/>
    <mergeCell ref="C24:D24"/>
    <mergeCell ref="C13:D13"/>
    <mergeCell ref="C14:D14"/>
    <mergeCell ref="C15:D15"/>
    <mergeCell ref="C16:D16"/>
    <mergeCell ref="C17:D17"/>
    <mergeCell ref="E18:E20"/>
    <mergeCell ref="I18:J18"/>
    <mergeCell ref="I19:J19"/>
    <mergeCell ref="I20:J20"/>
    <mergeCell ref="C30:D30"/>
    <mergeCell ref="C31:D31"/>
    <mergeCell ref="C32:D32"/>
    <mergeCell ref="C33:D33"/>
    <mergeCell ref="C34:D37"/>
    <mergeCell ref="C25:D25"/>
    <mergeCell ref="C26:D26"/>
    <mergeCell ref="C27:D27"/>
    <mergeCell ref="C28:D28"/>
    <mergeCell ref="C29:D29"/>
    <mergeCell ref="F35:G37"/>
    <mergeCell ref="F26:G26"/>
    <mergeCell ref="F27:G27"/>
    <mergeCell ref="F28:G28"/>
    <mergeCell ref="F29:G29"/>
    <mergeCell ref="F30:G30"/>
    <mergeCell ref="F17:G17"/>
    <mergeCell ref="F18:G20"/>
    <mergeCell ref="F23:G23"/>
    <mergeCell ref="F24:G24"/>
    <mergeCell ref="F25:G25"/>
    <mergeCell ref="I7:J7"/>
    <mergeCell ref="I8:J8"/>
    <mergeCell ref="I9:J9"/>
    <mergeCell ref="I10:J10"/>
    <mergeCell ref="I11:J11"/>
    <mergeCell ref="F31:G31"/>
    <mergeCell ref="F32:G32"/>
    <mergeCell ref="F33:G33"/>
    <mergeCell ref="F34:G34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I32:J32"/>
    <mergeCell ref="I33:J33"/>
    <mergeCell ref="H34:H37"/>
    <mergeCell ref="I34:J37"/>
    <mergeCell ref="I12:J12"/>
    <mergeCell ref="I13:J13"/>
    <mergeCell ref="I14:J14"/>
    <mergeCell ref="I15:J16"/>
    <mergeCell ref="I17:J17"/>
    <mergeCell ref="K34:K37"/>
    <mergeCell ref="L34:M37"/>
    <mergeCell ref="L7:M7"/>
    <mergeCell ref="L8:M8"/>
    <mergeCell ref="L9:M9"/>
    <mergeCell ref="L10:M10"/>
    <mergeCell ref="L11:M11"/>
    <mergeCell ref="L12:M12"/>
    <mergeCell ref="L13:M13"/>
    <mergeCell ref="L14:M14"/>
    <mergeCell ref="L15:M16"/>
    <mergeCell ref="L17:M17"/>
    <mergeCell ref="L18:M20"/>
    <mergeCell ref="L23:M23"/>
    <mergeCell ref="L24:M24"/>
    <mergeCell ref="L25:M25"/>
    <mergeCell ref="L31:M31"/>
    <mergeCell ref="L32:M32"/>
    <mergeCell ref="L33:M33"/>
    <mergeCell ref="O7:P7"/>
    <mergeCell ref="O8:P8"/>
    <mergeCell ref="O9:P9"/>
    <mergeCell ref="O10:P10"/>
    <mergeCell ref="O11:P11"/>
    <mergeCell ref="O12:P12"/>
    <mergeCell ref="O13:P13"/>
    <mergeCell ref="O14:P14"/>
    <mergeCell ref="O15:P16"/>
    <mergeCell ref="O17:P17"/>
    <mergeCell ref="O18:P18"/>
    <mergeCell ref="O19:P20"/>
    <mergeCell ref="O23:P23"/>
    <mergeCell ref="L26:M26"/>
    <mergeCell ref="L27:M27"/>
    <mergeCell ref="L28:M28"/>
    <mergeCell ref="L29:M29"/>
    <mergeCell ref="L30:M30"/>
    <mergeCell ref="O34:P34"/>
    <mergeCell ref="O35:P35"/>
    <mergeCell ref="O36:P37"/>
    <mergeCell ref="O29:P29"/>
    <mergeCell ref="O30:P30"/>
    <mergeCell ref="O31:P31"/>
    <mergeCell ref="O32:P32"/>
    <mergeCell ref="O33:P33"/>
    <mergeCell ref="O24:P24"/>
    <mergeCell ref="O25:P25"/>
    <mergeCell ref="O26:P26"/>
    <mergeCell ref="O27:P27"/>
    <mergeCell ref="O28:P28"/>
  </mergeCells>
  <pageMargins left="0.51181102362204722" right="0.31496062992125984" top="0.35433070866141736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topLeftCell="A13" zoomScale="87" zoomScaleNormal="87" workbookViewId="0">
      <selection activeCell="C6" sqref="C6:L6"/>
    </sheetView>
  </sheetViews>
  <sheetFormatPr defaultRowHeight="15" x14ac:dyDescent="0.25"/>
  <cols>
    <col min="1" max="1" width="2.140625" customWidth="1"/>
    <col min="2" max="2" width="19.42578125" style="2" customWidth="1"/>
    <col min="3" max="3" width="10.85546875" style="2" customWidth="1"/>
    <col min="4" max="4" width="10.140625" style="2" customWidth="1"/>
    <col min="5" max="6" width="9.85546875" style="2" customWidth="1"/>
    <col min="7" max="7" width="10.140625" style="2" customWidth="1"/>
    <col min="8" max="8" width="10.5703125" style="2" customWidth="1"/>
    <col min="9" max="9" width="11.28515625" style="2" customWidth="1"/>
    <col min="10" max="10" width="12" customWidth="1"/>
    <col min="11" max="11" width="10.140625" customWidth="1"/>
    <col min="13" max="13" width="12.85546875" customWidth="1"/>
    <col min="14" max="14" width="17.28515625" customWidth="1"/>
    <col min="15" max="23" width="8.7109375" style="54" customWidth="1"/>
    <col min="24" max="24" width="10.42578125" style="54" customWidth="1"/>
  </cols>
  <sheetData>
    <row r="2" spans="2:24" x14ac:dyDescent="0.25">
      <c r="O2" s="51" t="s">
        <v>70</v>
      </c>
      <c r="P2" s="51"/>
      <c r="Q2" s="51"/>
      <c r="R2" s="51"/>
      <c r="S2" s="51"/>
    </row>
    <row r="3" spans="2:24" ht="15.75" customHeight="1" x14ac:dyDescent="0.3">
      <c r="C3" s="101" t="s">
        <v>97</v>
      </c>
      <c r="O3" s="51"/>
      <c r="P3" s="51"/>
      <c r="Q3" s="51"/>
      <c r="R3" s="51"/>
      <c r="S3" s="51"/>
    </row>
    <row r="4" spans="2:24" ht="60.75" customHeight="1" x14ac:dyDescent="0.25">
      <c r="B4" s="27" t="s">
        <v>47</v>
      </c>
      <c r="C4" s="327" t="s">
        <v>48</v>
      </c>
      <c r="D4" s="327"/>
      <c r="E4" s="327"/>
      <c r="F4" s="327" t="s">
        <v>49</v>
      </c>
      <c r="G4" s="327"/>
      <c r="H4" s="327"/>
      <c r="I4" s="325" t="s">
        <v>83</v>
      </c>
      <c r="J4" s="326"/>
      <c r="K4" s="323" t="s">
        <v>29</v>
      </c>
      <c r="L4" s="324"/>
      <c r="N4" s="10"/>
      <c r="O4" s="320" t="s">
        <v>55</v>
      </c>
      <c r="P4" s="321"/>
      <c r="Q4" s="320" t="s">
        <v>56</v>
      </c>
      <c r="R4" s="321"/>
      <c r="S4" s="320" t="s">
        <v>57</v>
      </c>
      <c r="T4" s="321"/>
      <c r="U4" s="320" t="s">
        <v>68</v>
      </c>
      <c r="V4" s="321"/>
      <c r="W4" s="322" t="s">
        <v>69</v>
      </c>
      <c r="X4" s="322"/>
    </row>
    <row r="5" spans="2:24" ht="15.75" x14ac:dyDescent="0.25">
      <c r="B5" s="28"/>
      <c r="C5" s="6" t="s">
        <v>50</v>
      </c>
      <c r="D5" s="7" t="s">
        <v>7</v>
      </c>
      <c r="E5" s="8" t="s">
        <v>8</v>
      </c>
      <c r="F5" s="6" t="s">
        <v>50</v>
      </c>
      <c r="G5" s="7" t="s">
        <v>7</v>
      </c>
      <c r="H5" s="8" t="s">
        <v>8</v>
      </c>
      <c r="I5" s="11" t="s">
        <v>4</v>
      </c>
      <c r="J5" s="25" t="s">
        <v>5</v>
      </c>
      <c r="K5" s="11" t="s">
        <v>4</v>
      </c>
      <c r="L5" s="25" t="s">
        <v>5</v>
      </c>
      <c r="N5" s="10"/>
      <c r="O5" s="52" t="s">
        <v>4</v>
      </c>
      <c r="P5" s="52" t="s">
        <v>5</v>
      </c>
      <c r="Q5" s="52" t="s">
        <v>4</v>
      </c>
      <c r="R5" s="52" t="s">
        <v>5</v>
      </c>
      <c r="S5" s="52" t="s">
        <v>4</v>
      </c>
      <c r="T5" s="52" t="s">
        <v>5</v>
      </c>
      <c r="U5" s="52" t="s">
        <v>4</v>
      </c>
      <c r="V5" s="52" t="s">
        <v>5</v>
      </c>
      <c r="W5" s="52" t="s">
        <v>4</v>
      </c>
      <c r="X5" s="52" t="s">
        <v>5</v>
      </c>
    </row>
    <row r="6" spans="2:24" ht="19.5" customHeight="1" x14ac:dyDescent="0.25">
      <c r="B6" s="3">
        <v>1</v>
      </c>
      <c r="C6" s="4">
        <f>VALUE('1 день'!E24)</f>
        <v>53.47</v>
      </c>
      <c r="D6" s="4">
        <f>VALUE('1 день'!F24)</f>
        <v>54.739999999999995</v>
      </c>
      <c r="E6" s="4">
        <f>VALUE('1 день'!G24)</f>
        <v>159.91999999999999</v>
      </c>
      <c r="F6" s="4">
        <f>VALUE('1 день'!H24)</f>
        <v>65.853000000000009</v>
      </c>
      <c r="G6" s="4">
        <f>VALUE('1 день'!I24)</f>
        <v>72.070000000000007</v>
      </c>
      <c r="H6" s="4">
        <f>VALUE('1 день'!J24)</f>
        <v>194.20999999999998</v>
      </c>
      <c r="I6" s="4">
        <f>VALUE('1 день'!K24)</f>
        <v>1322.61</v>
      </c>
      <c r="J6" s="4">
        <f>VALUE('1 день'!L24)</f>
        <v>1730.52</v>
      </c>
      <c r="K6" s="4">
        <f>VALUE('1 день'!M24)</f>
        <v>17.84</v>
      </c>
      <c r="L6" s="4">
        <f>VALUE('1 день'!N24)</f>
        <v>29.92</v>
      </c>
      <c r="N6" s="5" t="s">
        <v>58</v>
      </c>
      <c r="O6" s="24">
        <f>VALUE('1 день'!C8)</f>
        <v>343</v>
      </c>
      <c r="P6" s="24">
        <f>VALUE('1 день'!D8)</f>
        <v>425</v>
      </c>
      <c r="Q6" s="24">
        <f>VALUE('1 день'!C9)</f>
        <v>100</v>
      </c>
      <c r="R6" s="24">
        <f>VALUE('1 день'!D9)</f>
        <v>100</v>
      </c>
      <c r="S6" s="24">
        <f>VALUE('1 день'!C16)</f>
        <v>600</v>
      </c>
      <c r="T6" s="24">
        <f>VALUE('1 день'!D16)</f>
        <v>730</v>
      </c>
      <c r="U6" s="24">
        <f>VALUE('1 день'!C19)</f>
        <v>0</v>
      </c>
      <c r="V6" s="24">
        <f>VALUE('1 день'!D19)</f>
        <v>0</v>
      </c>
      <c r="W6" s="62">
        <f>VALUE('1 день'!C23)</f>
        <v>255</v>
      </c>
      <c r="X6" s="62">
        <f>VALUE('1 день'!D23)</f>
        <v>270</v>
      </c>
    </row>
    <row r="7" spans="2:24" ht="18.75" x14ac:dyDescent="0.25">
      <c r="B7" s="3">
        <v>2</v>
      </c>
      <c r="C7" s="4">
        <f>VALUE('2 день'!E22)</f>
        <v>40.629999999999995</v>
      </c>
      <c r="D7" s="4">
        <f>VALUE('2 день'!F22)</f>
        <v>50.400000000000006</v>
      </c>
      <c r="E7" s="4">
        <f>VALUE('2 день'!G22)</f>
        <v>224.09</v>
      </c>
      <c r="F7" s="4">
        <f>VALUE('2 день'!H22)</f>
        <v>50.61</v>
      </c>
      <c r="G7" s="4">
        <f>VALUE('2 день'!I22)</f>
        <v>50.65</v>
      </c>
      <c r="H7" s="4">
        <f>VALUE('2 день'!J22)</f>
        <v>278.49</v>
      </c>
      <c r="I7" s="4">
        <f>VALUE('2 день'!K22)</f>
        <v>1421.6599999999999</v>
      </c>
      <c r="J7" s="4">
        <f>VALUE('2 день'!L22)</f>
        <v>1815.31</v>
      </c>
      <c r="K7" s="4">
        <f>VALUE('2 день'!M22)</f>
        <v>75.089999999999989</v>
      </c>
      <c r="L7" s="4">
        <f>VALUE('2 день'!N22)</f>
        <v>108.39000000000001</v>
      </c>
      <c r="N7" s="5" t="s">
        <v>59</v>
      </c>
      <c r="O7" s="24">
        <f>VALUE('2 день'!C7)</f>
        <v>353</v>
      </c>
      <c r="P7" s="24">
        <f>VALUE('2 день'!D7)</f>
        <v>435</v>
      </c>
      <c r="Q7" s="24">
        <f>VALUE('2 день'!C8)</f>
        <v>100</v>
      </c>
      <c r="R7" s="24">
        <f>VALUE('2 день'!D8)</f>
        <v>100</v>
      </c>
      <c r="S7" s="24">
        <f>VALUE('2 день'!C15)</f>
        <v>580</v>
      </c>
      <c r="T7" s="24">
        <f>VALUE('2 день'!D15)</f>
        <v>680</v>
      </c>
      <c r="U7" s="24">
        <f>VALUE('2 день'!C18)</f>
        <v>0</v>
      </c>
      <c r="V7" s="24">
        <f>VALUE('2 день'!D18)</f>
        <v>0</v>
      </c>
      <c r="W7" s="24">
        <f>VALUE('2 день'!C21)</f>
        <v>220</v>
      </c>
      <c r="X7" s="24">
        <f>VALUE('2 день'!D21)</f>
        <v>250</v>
      </c>
    </row>
    <row r="8" spans="2:24" ht="18.75" x14ac:dyDescent="0.25">
      <c r="B8" s="3">
        <v>3</v>
      </c>
      <c r="C8" s="4">
        <f>VALUE('3 день'!E24)</f>
        <v>48.089999999999989</v>
      </c>
      <c r="D8" s="4">
        <f>VALUE('3 день'!F24)</f>
        <v>72.75</v>
      </c>
      <c r="E8" s="4">
        <f>VALUE('3 день'!G24)</f>
        <v>171.85</v>
      </c>
      <c r="F8" s="4">
        <f>VALUE('3 день'!H24)</f>
        <v>63.66</v>
      </c>
      <c r="G8" s="4">
        <f>VALUE('3 день'!I24)</f>
        <v>78.990000000000009</v>
      </c>
      <c r="H8" s="4">
        <f>VALUE('3 день'!J24)</f>
        <v>225.25</v>
      </c>
      <c r="I8" s="4">
        <f>VALUE('3 день'!K24)</f>
        <v>1436</v>
      </c>
      <c r="J8" s="4">
        <f>VALUE('3 день'!L24)</f>
        <v>1926.26</v>
      </c>
      <c r="K8" s="4">
        <f>VALUE('3 день'!M24)</f>
        <v>33.059999999999995</v>
      </c>
      <c r="L8" s="4">
        <f>VALUE('3 день'!N24)</f>
        <v>43.566000000000003</v>
      </c>
      <c r="N8" s="5" t="s">
        <v>60</v>
      </c>
      <c r="O8" s="24">
        <f>VALUE('3 день'!C8)</f>
        <v>353</v>
      </c>
      <c r="P8" s="24">
        <f>VALUE('3 день'!D8)</f>
        <v>435</v>
      </c>
      <c r="Q8" s="24">
        <f>VALUE('3 день'!C9)</f>
        <v>10</v>
      </c>
      <c r="R8" s="24">
        <f>VALUE('3 день'!D9)</f>
        <v>100</v>
      </c>
      <c r="S8" s="24">
        <f>VALUE('3 день'!C15)</f>
        <v>580</v>
      </c>
      <c r="T8" s="24">
        <f>VALUE('3 день'!D15)</f>
        <v>685</v>
      </c>
      <c r="U8" s="24">
        <f>VALUE('3 день'!C18)</f>
        <v>0</v>
      </c>
      <c r="V8" s="24">
        <f>VALUE('3 день'!D18)</f>
        <v>0</v>
      </c>
      <c r="W8" s="24">
        <f>VALUE('3 день'!C23)</f>
        <v>290</v>
      </c>
      <c r="X8" s="24">
        <f>VALUE('3 день'!D23)</f>
        <v>340</v>
      </c>
    </row>
    <row r="9" spans="2:24" ht="18.75" x14ac:dyDescent="0.25">
      <c r="B9" s="3">
        <v>4</v>
      </c>
      <c r="C9" s="4">
        <f>VALUE('4 день'!E21)</f>
        <v>61.51</v>
      </c>
      <c r="D9" s="4">
        <f>VALUE('4 день'!F21)</f>
        <v>57.35</v>
      </c>
      <c r="E9" s="4">
        <f>VALUE('4 день'!G21)</f>
        <v>208.17</v>
      </c>
      <c r="F9" s="4">
        <f>VALUE('4 день'!H21)</f>
        <v>72.048000000000002</v>
      </c>
      <c r="G9" s="4">
        <f>VALUE('4 день'!I21)</f>
        <v>60.54</v>
      </c>
      <c r="H9" s="4">
        <f>VALUE('4 день'!J21)</f>
        <v>245.27999999999997</v>
      </c>
      <c r="I9" s="4">
        <f>VALUE('4 день'!K21)</f>
        <v>1708.1499999999999</v>
      </c>
      <c r="J9" s="4">
        <f>VALUE('4 день'!L21)</f>
        <v>2045.27</v>
      </c>
      <c r="K9" s="4">
        <f>VALUE('4 день'!M21)</f>
        <v>13</v>
      </c>
      <c r="L9" s="4">
        <f>VALUE('4 день'!N21)</f>
        <v>16.956</v>
      </c>
      <c r="N9" s="5" t="s">
        <v>61</v>
      </c>
      <c r="O9" s="24">
        <f>VALUE('4 день'!C7)</f>
        <v>353</v>
      </c>
      <c r="P9" s="24">
        <f>VALUE('4 день'!D7)</f>
        <v>435</v>
      </c>
      <c r="Q9" s="24">
        <f>VALUE('4 день'!C8)</f>
        <v>100</v>
      </c>
      <c r="R9" s="24">
        <f>VALUE('4 день'!D8)</f>
        <v>100</v>
      </c>
      <c r="S9" s="24">
        <f>VALUE('4 день'!C14)</f>
        <v>580</v>
      </c>
      <c r="T9" s="24">
        <f>VALUE('4 день'!D14)</f>
        <v>685</v>
      </c>
      <c r="U9" s="24">
        <f>VALUE('4 день'!C17)</f>
        <v>0</v>
      </c>
      <c r="V9" s="24">
        <f>VALUE('4 день'!D17)</f>
        <v>0</v>
      </c>
      <c r="W9" s="24">
        <f>VALUE('4 день'!C20)</f>
        <v>235</v>
      </c>
      <c r="X9" s="24">
        <f>VALUE('4 день'!D20)</f>
        <v>250</v>
      </c>
    </row>
    <row r="10" spans="2:24" ht="18.75" x14ac:dyDescent="0.25">
      <c r="B10" s="3">
        <v>5</v>
      </c>
      <c r="C10" s="4">
        <f>VALUE('5день'!E22)</f>
        <v>65.91</v>
      </c>
      <c r="D10" s="4">
        <v>65</v>
      </c>
      <c r="E10" s="4">
        <f>VALUE('5день'!G22)</f>
        <v>203.95999999999998</v>
      </c>
      <c r="F10" s="4">
        <f>VALUE('5день'!H22)</f>
        <v>81.010000000000005</v>
      </c>
      <c r="G10" s="4">
        <f>VALUE('5день'!I22)</f>
        <v>73.34</v>
      </c>
      <c r="H10" s="4">
        <f>VALUE('5день'!J22)</f>
        <v>253.71999999999997</v>
      </c>
      <c r="I10" s="4">
        <f>VALUE('5день'!K22)</f>
        <v>1521.34</v>
      </c>
      <c r="J10" s="4">
        <f>VALUE('5день'!L22)</f>
        <v>1989.1</v>
      </c>
      <c r="K10" s="4">
        <f>VALUE('5день'!M22)</f>
        <v>79.88</v>
      </c>
      <c r="L10" s="4">
        <f>VALUE('5день'!N22)</f>
        <v>115.08000000000001</v>
      </c>
      <c r="N10" s="5" t="s">
        <v>62</v>
      </c>
      <c r="O10" s="24">
        <f>VALUE('5день'!C7)</f>
        <v>343</v>
      </c>
      <c r="P10" s="24">
        <f>VALUE('5день'!D7)</f>
        <v>425</v>
      </c>
      <c r="Q10" s="24">
        <f>VALUE('5день'!C8)</f>
        <v>100</v>
      </c>
      <c r="R10" s="24">
        <f>VALUE('5день'!D8)</f>
        <v>100</v>
      </c>
      <c r="S10" s="24">
        <f>VALUE('5день'!C14)</f>
        <v>570</v>
      </c>
      <c r="T10" s="24">
        <f>VALUE('5день'!D14)</f>
        <v>680</v>
      </c>
      <c r="U10" s="24">
        <f>VALUE('5день'!C17)</f>
        <v>0</v>
      </c>
      <c r="V10" s="24">
        <f>VALUE('5день'!D17)</f>
        <v>0</v>
      </c>
      <c r="W10" s="24">
        <f>VALUE('5день'!C21)</f>
        <v>270</v>
      </c>
      <c r="X10" s="24">
        <f>VALUE('5день'!D21)</f>
        <v>300</v>
      </c>
    </row>
    <row r="11" spans="2:24" ht="18.75" x14ac:dyDescent="0.25">
      <c r="B11" s="3">
        <v>6</v>
      </c>
      <c r="C11" s="4">
        <f>VALUE('6день'!E22)</f>
        <v>51.61</v>
      </c>
      <c r="D11" s="4">
        <f>VALUE('6день'!F22)</f>
        <v>37.1</v>
      </c>
      <c r="E11" s="4">
        <f>VALUE('6день'!G22)</f>
        <v>194.98</v>
      </c>
      <c r="F11" s="4">
        <f>VALUE('6день'!H22)</f>
        <v>64.998000000000005</v>
      </c>
      <c r="G11" s="4">
        <f>VALUE('6день'!I22)</f>
        <v>47.150000000000006</v>
      </c>
      <c r="H11" s="4">
        <f>VALUE('6день'!J22)</f>
        <v>245.09</v>
      </c>
      <c r="I11" s="4">
        <f>VALUE('6день'!K22)</f>
        <v>1208.01</v>
      </c>
      <c r="J11" s="4">
        <f>VALUE('6день'!L22)</f>
        <v>1578.6899999999998</v>
      </c>
      <c r="K11" s="4">
        <f>VALUE('6день'!M22)</f>
        <v>42.810000000000009</v>
      </c>
      <c r="L11" s="4">
        <f>VALUE('6день'!N22)</f>
        <v>59.659999999999989</v>
      </c>
      <c r="N11" s="5" t="s">
        <v>63</v>
      </c>
      <c r="O11" s="24">
        <f>VALUE('6день'!C7)</f>
        <v>343</v>
      </c>
      <c r="P11" s="24">
        <f>VALUE('6день'!D7)</f>
        <v>425</v>
      </c>
      <c r="Q11" s="24">
        <f>VALUE('6день'!C8)</f>
        <v>100</v>
      </c>
      <c r="R11" s="24">
        <f>VALUE('6день'!D8)</f>
        <v>100</v>
      </c>
      <c r="S11" s="24">
        <f>VALUE('6день'!C15)</f>
        <v>600</v>
      </c>
      <c r="T11" s="24">
        <f>VALUE('6день'!D15)</f>
        <v>710</v>
      </c>
      <c r="U11" s="24">
        <f>VALUE('6день'!C18)</f>
        <v>0</v>
      </c>
      <c r="V11" s="24">
        <f>VALUE('6день'!D18)</f>
        <v>0</v>
      </c>
      <c r="W11" s="24">
        <f>VALUE('2 день'!C21)</f>
        <v>220</v>
      </c>
      <c r="X11" s="24">
        <f>VALUE('2 день'!D21)</f>
        <v>250</v>
      </c>
    </row>
    <row r="12" spans="2:24" ht="18.75" x14ac:dyDescent="0.25">
      <c r="B12" s="3">
        <v>7</v>
      </c>
      <c r="C12" s="4">
        <f>VALUE('7день'!E23)</f>
        <v>59.61</v>
      </c>
      <c r="D12" s="4">
        <f>VALUE('7день'!F23)</f>
        <v>68.989999999999995</v>
      </c>
      <c r="E12" s="4">
        <f>VALUE('7день'!G23)</f>
        <v>234.87</v>
      </c>
      <c r="F12" s="4">
        <f>VALUE('7день'!H23)</f>
        <v>73.180000000000007</v>
      </c>
      <c r="G12" s="4">
        <f>VALUE('7день'!I23)</f>
        <v>69.819999999999993</v>
      </c>
      <c r="H12" s="4">
        <f>VALUE('7день'!J23)</f>
        <v>280.43</v>
      </c>
      <c r="I12" s="4">
        <f>VALUE('7день'!K23)</f>
        <v>1734.6499999999996</v>
      </c>
      <c r="J12" s="4">
        <f>VALUE('7день'!L23)</f>
        <v>2134.4700000000003</v>
      </c>
      <c r="K12" s="4">
        <f>VALUE('7день'!M23)</f>
        <v>105.357</v>
      </c>
      <c r="L12" s="4">
        <f>VALUE('7день'!N23)</f>
        <v>144.76599999999999</v>
      </c>
      <c r="N12" s="5" t="s">
        <v>64</v>
      </c>
      <c r="O12" s="24">
        <f>VALUE('7день'!C7)</f>
        <v>353</v>
      </c>
      <c r="P12" s="24">
        <f>VALUE('7день'!D7)</f>
        <v>435</v>
      </c>
      <c r="Q12" s="24">
        <f>VALUE('7день'!C8)</f>
        <v>100</v>
      </c>
      <c r="R12" s="24">
        <f>VALUE('7день'!D8)</f>
        <v>100</v>
      </c>
      <c r="S12" s="24">
        <f>VALUE('7день'!C15)</f>
        <v>590</v>
      </c>
      <c r="T12" s="24">
        <f>VALUE('7день'!D15)</f>
        <v>700</v>
      </c>
      <c r="U12" s="24">
        <f>VALUE('7день'!C18)</f>
        <v>0</v>
      </c>
      <c r="V12" s="24">
        <f>VALUE('7день'!D18)</f>
        <v>0</v>
      </c>
      <c r="W12" s="24">
        <f>VALUE('7день'!C22)</f>
        <v>260</v>
      </c>
      <c r="X12" s="24">
        <f>VALUE('7день'!D22)</f>
        <v>295</v>
      </c>
    </row>
    <row r="13" spans="2:24" ht="18.75" x14ac:dyDescent="0.25">
      <c r="B13" s="3">
        <v>8</v>
      </c>
      <c r="C13" s="4">
        <f>VALUE('8день'!E22)</f>
        <v>47.1</v>
      </c>
      <c r="D13" s="4">
        <f>VALUE('8день'!F22)</f>
        <v>52.71</v>
      </c>
      <c r="E13" s="4">
        <f>VALUE('8день'!G22)</f>
        <v>216.99</v>
      </c>
      <c r="F13" s="4">
        <f>VALUE('8день'!H22)</f>
        <v>52.857999999999997</v>
      </c>
      <c r="G13" s="4">
        <f>VALUE('8день'!I22)</f>
        <v>52.23</v>
      </c>
      <c r="H13" s="4">
        <f>VALUE('8день'!J22)</f>
        <v>247.62</v>
      </c>
      <c r="I13" s="4">
        <f>VALUE('8день'!K22)</f>
        <v>1417.13</v>
      </c>
      <c r="J13" s="4">
        <f>VALUE('8день'!L22)</f>
        <v>1698.17</v>
      </c>
      <c r="K13" s="4">
        <f>VALUE('8день'!M22)</f>
        <v>54.117000000000004</v>
      </c>
      <c r="L13" s="4">
        <f>VALUE('8день'!N22)</f>
        <v>63.325999999999993</v>
      </c>
      <c r="N13" s="5" t="s">
        <v>65</v>
      </c>
      <c r="O13" s="24">
        <f>VALUE('8день'!C7)</f>
        <v>353</v>
      </c>
      <c r="P13" s="24">
        <f>VALUE('8день'!D7)</f>
        <v>435</v>
      </c>
      <c r="Q13" s="24">
        <f>VALUE('8день'!C8)</f>
        <v>100</v>
      </c>
      <c r="R13" s="24">
        <f>VALUE('8день'!D8)</f>
        <v>100</v>
      </c>
      <c r="S13" s="24">
        <f>VALUE('8день'!C15)</f>
        <v>580</v>
      </c>
      <c r="T13" s="24">
        <f>VALUE('8день'!D15)</f>
        <v>700</v>
      </c>
      <c r="U13" s="24">
        <f>VALUE('8день'!C18)</f>
        <v>0</v>
      </c>
      <c r="V13" s="24">
        <f>VALUE('8день'!D18)</f>
        <v>0</v>
      </c>
      <c r="W13" s="24">
        <f>VALUE('8день'!C21)</f>
        <v>230</v>
      </c>
      <c r="X13" s="24">
        <f>VALUE('8день'!D21)</f>
        <v>260</v>
      </c>
    </row>
    <row r="14" spans="2:24" ht="18.75" x14ac:dyDescent="0.25">
      <c r="B14" s="3">
        <v>9</v>
      </c>
      <c r="C14" s="4">
        <f>VALUE('9день'!E22)</f>
        <v>54.379999999999995</v>
      </c>
      <c r="D14" s="4">
        <f>VALUE('9день'!F22)</f>
        <v>52.31</v>
      </c>
      <c r="E14" s="4">
        <v>215.2</v>
      </c>
      <c r="F14" s="4">
        <f>VALUE('9день'!H22)</f>
        <v>65.798000000000002</v>
      </c>
      <c r="G14" s="4">
        <f>VALUE('9день'!I22)</f>
        <v>51.190000000000005</v>
      </c>
      <c r="H14" s="4">
        <v>275.10000000000002</v>
      </c>
      <c r="I14" s="4">
        <f>VALUE('9день'!K22)</f>
        <v>1383.41</v>
      </c>
      <c r="J14" s="4">
        <f>VALUE('9день'!L22)</f>
        <v>1699.68</v>
      </c>
      <c r="K14" s="4">
        <f>VALUE('9день'!M22)</f>
        <v>76.147000000000006</v>
      </c>
      <c r="L14" s="4">
        <f>VALUE('9день'!N22)</f>
        <v>108.71599999999999</v>
      </c>
      <c r="N14" s="5" t="s">
        <v>66</v>
      </c>
      <c r="O14" s="24">
        <f>VALUE('9день'!C7)</f>
        <v>353</v>
      </c>
      <c r="P14" s="24">
        <f>VALUE('9день'!D7)</f>
        <v>435</v>
      </c>
      <c r="Q14" s="24">
        <f>VALUE('9день'!C8)</f>
        <v>100</v>
      </c>
      <c r="R14" s="24">
        <f>VALUE('9день'!D8)</f>
        <v>150</v>
      </c>
      <c r="S14" s="24">
        <f>VALUE('9день'!C15)</f>
        <v>580</v>
      </c>
      <c r="T14" s="24">
        <f>VALUE('9день'!D15)</f>
        <v>690</v>
      </c>
      <c r="U14" s="24">
        <f>VALUE('9день'!C18)</f>
        <v>0</v>
      </c>
      <c r="V14" s="24">
        <f>VALUE('9день'!D18)</f>
        <v>0</v>
      </c>
      <c r="W14" s="24">
        <f>VALUE('9день'!C21)</f>
        <v>235</v>
      </c>
      <c r="X14" s="24">
        <f>VALUE('9день'!D21)</f>
        <v>250</v>
      </c>
    </row>
    <row r="15" spans="2:24" ht="18.75" x14ac:dyDescent="0.25">
      <c r="B15" s="3">
        <v>10</v>
      </c>
      <c r="C15" s="4">
        <f>VALUE('10день'!E24)</f>
        <v>49.45</v>
      </c>
      <c r="D15" s="4">
        <f>VALUE('10день'!F24)</f>
        <v>51.69</v>
      </c>
      <c r="E15" s="4">
        <f>VALUE('10день'!G24)</f>
        <v>183.05</v>
      </c>
      <c r="F15" s="4">
        <f>VALUE('10день'!H24)</f>
        <v>64.668000000000006</v>
      </c>
      <c r="G15" s="4">
        <f>VALUE('10день'!I24)</f>
        <v>70.25</v>
      </c>
      <c r="H15" s="4">
        <f>VALUE('10день'!J24)</f>
        <v>238.38</v>
      </c>
      <c r="I15" s="4">
        <f>VALUE('10день'!K24)</f>
        <v>1412.95</v>
      </c>
      <c r="J15" s="4">
        <f>VALUE('10день'!L24)</f>
        <v>1803.21</v>
      </c>
      <c r="K15" s="4">
        <f>VALUE('10день'!M24)</f>
        <v>47.2</v>
      </c>
      <c r="L15" s="4">
        <f>VALUE('10день'!N24)</f>
        <v>63.9</v>
      </c>
      <c r="N15" s="29" t="s">
        <v>67</v>
      </c>
      <c r="O15" s="63">
        <f>VALUE('10день'!C7)</f>
        <v>343</v>
      </c>
      <c r="P15" s="63">
        <f>VALUE('10день'!D7)</f>
        <v>425</v>
      </c>
      <c r="Q15" s="63">
        <f>VALUE('10день'!C8)</f>
        <v>100</v>
      </c>
      <c r="R15" s="63">
        <f>VALUE('10день'!D8)</f>
        <v>100</v>
      </c>
      <c r="S15" s="63">
        <f>VALUE('10день'!C18)</f>
        <v>0</v>
      </c>
      <c r="T15" s="63">
        <f>VALUE('10день'!D18)</f>
        <v>0</v>
      </c>
      <c r="U15" s="63">
        <f>VALUE('10день'!C18)</f>
        <v>0</v>
      </c>
      <c r="V15" s="63">
        <f>VALUE('10день'!D18)</f>
        <v>0</v>
      </c>
      <c r="W15" s="63">
        <f>VALUE('10день'!C23)</f>
        <v>310</v>
      </c>
      <c r="X15" s="63">
        <f>VALUE('10день'!D23)</f>
        <v>370</v>
      </c>
    </row>
    <row r="16" spans="2:24" ht="39.75" customHeight="1" x14ac:dyDescent="0.25">
      <c r="B16" s="5" t="s">
        <v>51</v>
      </c>
      <c r="C16" s="39">
        <f t="shared" ref="C16:L16" si="0">SUM(C6:C15)</f>
        <v>531.7600000000001</v>
      </c>
      <c r="D16" s="39">
        <f t="shared" si="0"/>
        <v>563.04</v>
      </c>
      <c r="E16" s="39">
        <f t="shared" si="0"/>
        <v>2013.0800000000002</v>
      </c>
      <c r="F16" s="39">
        <f t="shared" si="0"/>
        <v>654.68299999999999</v>
      </c>
      <c r="G16" s="39">
        <f t="shared" si="0"/>
        <v>626.23</v>
      </c>
      <c r="H16" s="39">
        <f t="shared" si="0"/>
        <v>2483.5700000000002</v>
      </c>
      <c r="I16" s="39">
        <f t="shared" si="0"/>
        <v>14565.91</v>
      </c>
      <c r="J16" s="39">
        <f t="shared" si="0"/>
        <v>18420.68</v>
      </c>
      <c r="K16" s="39">
        <f t="shared" si="0"/>
        <v>544.50100000000009</v>
      </c>
      <c r="L16" s="39">
        <f t="shared" si="0"/>
        <v>754.28</v>
      </c>
      <c r="N16" s="12" t="s">
        <v>52</v>
      </c>
      <c r="O16" s="26">
        <f t="shared" ref="O16:X16" si="1">AVERAGE(O6:O15)</f>
        <v>349</v>
      </c>
      <c r="P16" s="26">
        <f t="shared" si="1"/>
        <v>431</v>
      </c>
      <c r="Q16" s="26">
        <f t="shared" si="1"/>
        <v>91</v>
      </c>
      <c r="R16" s="26">
        <f t="shared" si="1"/>
        <v>105</v>
      </c>
      <c r="S16" s="26">
        <f t="shared" si="1"/>
        <v>526</v>
      </c>
      <c r="T16" s="26">
        <f t="shared" si="1"/>
        <v>626</v>
      </c>
      <c r="U16" s="26">
        <f t="shared" si="1"/>
        <v>0</v>
      </c>
      <c r="V16" s="26">
        <f t="shared" si="1"/>
        <v>0</v>
      </c>
      <c r="W16" s="26">
        <f t="shared" si="1"/>
        <v>252.5</v>
      </c>
      <c r="X16" s="26">
        <f t="shared" si="1"/>
        <v>283.5</v>
      </c>
    </row>
    <row r="17" spans="2:24" ht="57" customHeight="1" x14ac:dyDescent="0.25">
      <c r="B17" s="5" t="s">
        <v>52</v>
      </c>
      <c r="C17" s="40">
        <f t="shared" ref="C17:L17" si="2">SUM(C16/10)</f>
        <v>53.176000000000009</v>
      </c>
      <c r="D17" s="39">
        <f t="shared" si="2"/>
        <v>56.303999999999995</v>
      </c>
      <c r="E17" s="39">
        <f t="shared" si="2"/>
        <v>201.30800000000002</v>
      </c>
      <c r="F17" s="40">
        <f t="shared" si="2"/>
        <v>65.468299999999999</v>
      </c>
      <c r="G17" s="39">
        <f t="shared" si="2"/>
        <v>62.623000000000005</v>
      </c>
      <c r="H17" s="39">
        <f t="shared" si="2"/>
        <v>248.35700000000003</v>
      </c>
      <c r="I17" s="39">
        <f t="shared" si="2"/>
        <v>1456.5909999999999</v>
      </c>
      <c r="J17" s="41">
        <f t="shared" si="2"/>
        <v>1842.068</v>
      </c>
      <c r="K17" s="41">
        <f t="shared" si="2"/>
        <v>54.450100000000006</v>
      </c>
      <c r="L17" s="41">
        <f t="shared" si="2"/>
        <v>75.427999999999997</v>
      </c>
      <c r="N17" s="43" t="s">
        <v>79</v>
      </c>
      <c r="O17" s="53" t="s">
        <v>71</v>
      </c>
      <c r="P17" s="53" t="s">
        <v>75</v>
      </c>
      <c r="Q17" s="53" t="s">
        <v>84</v>
      </c>
      <c r="R17" s="53" t="s">
        <v>85</v>
      </c>
      <c r="S17" s="53" t="s">
        <v>72</v>
      </c>
      <c r="T17" s="53" t="s">
        <v>76</v>
      </c>
      <c r="U17" s="53" t="s">
        <v>73</v>
      </c>
      <c r="V17" s="53" t="s">
        <v>77</v>
      </c>
      <c r="W17" s="53" t="s">
        <v>74</v>
      </c>
      <c r="X17" s="53" t="s">
        <v>78</v>
      </c>
    </row>
    <row r="18" spans="2:24" ht="18.75" x14ac:dyDescent="0.25">
      <c r="B18" s="36" t="s">
        <v>82</v>
      </c>
      <c r="C18" s="37">
        <v>59</v>
      </c>
      <c r="D18" s="37">
        <v>56</v>
      </c>
      <c r="E18" s="37">
        <v>215</v>
      </c>
      <c r="F18" s="37">
        <v>73</v>
      </c>
      <c r="G18" s="37">
        <v>69</v>
      </c>
      <c r="H18" s="37">
        <v>275</v>
      </c>
      <c r="I18" s="37">
        <v>1560</v>
      </c>
      <c r="J18" s="38">
        <v>1963</v>
      </c>
      <c r="K18" s="38">
        <v>40</v>
      </c>
      <c r="L18" s="38">
        <v>60</v>
      </c>
      <c r="N18" s="13" t="s">
        <v>80</v>
      </c>
      <c r="O18" s="64">
        <v>1</v>
      </c>
      <c r="P18" s="64">
        <v>1</v>
      </c>
      <c r="Q18" s="64">
        <v>1</v>
      </c>
      <c r="R18" s="64">
        <v>1</v>
      </c>
      <c r="S18" s="64">
        <v>1</v>
      </c>
      <c r="T18" s="64">
        <v>1</v>
      </c>
      <c r="U18" s="64">
        <v>1</v>
      </c>
      <c r="V18" s="64">
        <v>1</v>
      </c>
      <c r="W18" s="64">
        <v>1</v>
      </c>
      <c r="X18" s="64">
        <v>1</v>
      </c>
    </row>
    <row r="19" spans="2:24" ht="36.75" customHeight="1" x14ac:dyDescent="0.25">
      <c r="B19" s="31" t="s">
        <v>81</v>
      </c>
      <c r="C19" s="42">
        <f t="shared" ref="C19:L19" si="3">VALUE(C17*100/C18)</f>
        <v>90.128813559322055</v>
      </c>
      <c r="D19" s="42">
        <f t="shared" si="3"/>
        <v>100.54285714285713</v>
      </c>
      <c r="E19" s="42">
        <f t="shared" si="3"/>
        <v>93.63162790697676</v>
      </c>
      <c r="F19" s="42">
        <f t="shared" si="3"/>
        <v>89.682602739726022</v>
      </c>
      <c r="G19" s="42">
        <f t="shared" si="3"/>
        <v>90.757971014492753</v>
      </c>
      <c r="H19" s="42">
        <f t="shared" si="3"/>
        <v>90.311636363636381</v>
      </c>
      <c r="I19" s="42">
        <f t="shared" si="3"/>
        <v>93.371217948717927</v>
      </c>
      <c r="J19" s="42">
        <f t="shared" si="3"/>
        <v>93.839429444727458</v>
      </c>
      <c r="K19" s="42">
        <f t="shared" si="3"/>
        <v>136.12524999999999</v>
      </c>
      <c r="L19" s="42">
        <f t="shared" si="3"/>
        <v>125.71333333333332</v>
      </c>
    </row>
    <row r="21" spans="2:24" ht="19.5" x14ac:dyDescent="0.3">
      <c r="P21" s="100" t="s">
        <v>96</v>
      </c>
    </row>
    <row r="22" spans="2:24" ht="15.75" x14ac:dyDescent="0.25">
      <c r="N22" s="10"/>
      <c r="O22" s="320" t="s">
        <v>55</v>
      </c>
      <c r="P22" s="321"/>
      <c r="Q22" s="320" t="s">
        <v>56</v>
      </c>
      <c r="R22" s="321"/>
      <c r="S22" s="320" t="s">
        <v>57</v>
      </c>
      <c r="T22" s="321"/>
      <c r="U22" s="320" t="s">
        <v>68</v>
      </c>
      <c r="V22" s="321"/>
      <c r="W22" s="322" t="s">
        <v>69</v>
      </c>
      <c r="X22" s="322"/>
    </row>
    <row r="23" spans="2:24" ht="24.95" customHeight="1" x14ac:dyDescent="0.25">
      <c r="N23" s="10"/>
      <c r="O23" s="52" t="s">
        <v>4</v>
      </c>
      <c r="P23" s="52" t="s">
        <v>5</v>
      </c>
      <c r="Q23" s="52" t="s">
        <v>4</v>
      </c>
      <c r="R23" s="52" t="s">
        <v>5</v>
      </c>
      <c r="S23" s="52" t="s">
        <v>4</v>
      </c>
      <c r="T23" s="52" t="s">
        <v>5</v>
      </c>
      <c r="U23" s="52" t="s">
        <v>4</v>
      </c>
      <c r="V23" s="52" t="s">
        <v>5</v>
      </c>
      <c r="W23" s="52" t="s">
        <v>4</v>
      </c>
      <c r="X23" s="52" t="s">
        <v>5</v>
      </c>
    </row>
    <row r="24" spans="2:24" ht="24.95" customHeight="1" x14ac:dyDescent="0.25">
      <c r="N24" s="14" t="s">
        <v>58</v>
      </c>
      <c r="O24" s="49">
        <f>VALUE('1 день'!K8/'1 день'!K24)</f>
        <v>0.19418422664277452</v>
      </c>
      <c r="P24" s="49">
        <f>VALUE('1 день'!L8/'1 день'!L24)</f>
        <v>0.25402191248873174</v>
      </c>
      <c r="Q24" s="49">
        <f>VALUE('1 день'!K9/'1 день'!K24)</f>
        <v>2.1321477986708103E-2</v>
      </c>
      <c r="R24" s="49">
        <f>VALUE('1 день'!L9/'1 день'!L24)</f>
        <v>2.1184383884612717E-2</v>
      </c>
      <c r="S24" s="49">
        <f>VALUE('1 день'!K16/'1 день'!K24)</f>
        <v>0.53134332872124057</v>
      </c>
      <c r="T24" s="49">
        <f>VALUE('1 день'!L16/'1 день'!L24)</f>
        <v>0.49827797425051429</v>
      </c>
      <c r="U24" s="49">
        <f>VALUE('1 день'!K19/'1 день'!K24)</f>
        <v>0</v>
      </c>
      <c r="V24" s="49">
        <f>VALUE('1 день'!L19/'1 день'!L24)</f>
        <v>0</v>
      </c>
      <c r="W24" s="55">
        <f>VALUE('1 день'!K23/'1 день'!K24)</f>
        <v>0.25315096664927683</v>
      </c>
      <c r="X24" s="55">
        <f>VALUE('1 день'!L23/'1 день'!L24)</f>
        <v>0.22651572937614128</v>
      </c>
    </row>
    <row r="25" spans="2:24" ht="24.95" customHeight="1" x14ac:dyDescent="0.25">
      <c r="N25" s="14" t="s">
        <v>59</v>
      </c>
      <c r="O25" s="49">
        <f>VALUE('2 день'!K7/'2 день'!K22)</f>
        <v>0.33135911540030677</v>
      </c>
      <c r="P25" s="49">
        <f>VALUE('2 день'!L7/'2 день'!L22)</f>
        <v>0.33127124292820509</v>
      </c>
      <c r="Q25" s="49">
        <f>VALUE('2 день'!K8/'2 день'!K22)</f>
        <v>3.0246331753021119E-2</v>
      </c>
      <c r="R25" s="49">
        <f>VALUE('2 день'!L8/'2 день'!L22)</f>
        <v>3.553112140626119E-2</v>
      </c>
      <c r="S25" s="49">
        <f>VALUE('2 день'!K15/'2 день'!K22)</f>
        <v>0.44561287508968395</v>
      </c>
      <c r="T25" s="49">
        <f>VALUE('2 день'!L15/'2 день'!L22)</f>
        <v>0.43213004941304789</v>
      </c>
      <c r="U25" s="49">
        <f>VALUE('2 день'!K18/'2 день'!K22)</f>
        <v>0</v>
      </c>
      <c r="V25" s="49">
        <f>VALUE('2 день'!L18/'2 день'!L22)</f>
        <v>0</v>
      </c>
      <c r="W25" s="49">
        <f>VALUE('2 день'!K21/'2 день'!K22)</f>
        <v>0.19278167775698832</v>
      </c>
      <c r="X25" s="49">
        <f>VALUE('2 день'!L21/'2 день'!L22)</f>
        <v>0.2010675862524858</v>
      </c>
    </row>
    <row r="26" spans="2:24" ht="24.95" customHeight="1" x14ac:dyDescent="0.25">
      <c r="N26" s="14" t="s">
        <v>60</v>
      </c>
      <c r="O26" s="49">
        <f>VALUE('3 день'!K8/'3 день'!K24)</f>
        <v>0.30637883008356548</v>
      </c>
      <c r="P26" s="49">
        <f>VALUE('3 день'!L8/'3 день'!L24)</f>
        <v>0.29748839720494635</v>
      </c>
      <c r="Q26" s="49">
        <f>VALUE('3 день'!K9/'3 день'!K24)</f>
        <v>1.9637883008356546E-2</v>
      </c>
      <c r="R26" s="49">
        <f>VALUE('3 день'!L9/'3 день'!L24)</f>
        <v>1.9031698732258365E-2</v>
      </c>
      <c r="S26" s="49">
        <f>VALUE('3 день'!K15/'3 день'!K24)</f>
        <v>0.50470752089136495</v>
      </c>
      <c r="T26" s="49">
        <f>VALUE('3 день'!L15/'3 день'!L24)</f>
        <v>0.4645582631628129</v>
      </c>
      <c r="U26" s="49">
        <f>VALUE('3 день'!K18/'3 день'!K24)</f>
        <v>0</v>
      </c>
      <c r="V26" s="49">
        <f>VALUE('3 день'!L18/'3 день'!L24)</f>
        <v>0</v>
      </c>
      <c r="W26" s="49">
        <f>VALUE('3 день'!K23/'3 день'!K24)</f>
        <v>0.16927576601671307</v>
      </c>
      <c r="X26" s="49">
        <f>VALUE('3 день'!L23/'3 день'!L24)</f>
        <v>0.21892164089998237</v>
      </c>
    </row>
    <row r="27" spans="2:24" ht="24.95" customHeight="1" x14ac:dyDescent="0.25">
      <c r="B27" s="61"/>
      <c r="C27" s="61"/>
      <c r="D27" s="61"/>
      <c r="E27" s="61"/>
      <c r="F27" s="61"/>
      <c r="G27" s="61"/>
      <c r="H27" s="61"/>
      <c r="I27" s="61"/>
      <c r="J27" s="61"/>
      <c r="K27" s="61"/>
      <c r="N27" s="14" t="s">
        <v>61</v>
      </c>
      <c r="O27" s="49">
        <f>VALUE('4 день'!K7/'4 день'!K21)</f>
        <v>0.25971957966220766</v>
      </c>
      <c r="P27" s="49">
        <f>VALUE('4 день'!L7/'4 день'!L21)</f>
        <v>0.27437453245781729</v>
      </c>
      <c r="Q27" s="49">
        <f>VALUE('4 день'!K8/'4 день'!K21)</f>
        <v>1.6509088780259345E-2</v>
      </c>
      <c r="R27" s="49">
        <f>VALUE('4 день'!L8/'4 день'!L21)</f>
        <v>1.7924283835386034E-2</v>
      </c>
      <c r="S27" s="49">
        <f>VALUE('4 день'!K14/'4 день'!K21)</f>
        <v>0.58337967977051197</v>
      </c>
      <c r="T27" s="49">
        <f>VALUE('4 день'!L14/'4 день'!L21)</f>
        <v>0.56991497455103735</v>
      </c>
      <c r="U27" s="49">
        <f>VALUE('4 день'!K17/'4 день'!K21)</f>
        <v>0</v>
      </c>
      <c r="V27" s="49">
        <f>VALUE('4 день'!L17/'4 день'!L21)</f>
        <v>0</v>
      </c>
      <c r="W27" s="49">
        <f>VALUE('4 день'!K20/'4 день'!K21)</f>
        <v>0.14039165178702107</v>
      </c>
      <c r="X27" s="49">
        <f>VALUE('4 день'!L20/'4 день'!L21)</f>
        <v>0.1377862091557594</v>
      </c>
    </row>
    <row r="28" spans="2:24" ht="24.95" customHeight="1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M28" s="48"/>
      <c r="N28" s="14" t="s">
        <v>62</v>
      </c>
      <c r="O28" s="49">
        <f>VALUE('5день'!K7/'5день'!K22)</f>
        <v>0.23901297540326294</v>
      </c>
      <c r="P28" s="49">
        <f>VALUE('5день'!L7/'5день'!L22)</f>
        <v>0.26198783369363032</v>
      </c>
      <c r="Q28" s="49">
        <f>VALUE('5день'!K8/'5день'!K22)</f>
        <v>2.8264556246466933E-2</v>
      </c>
      <c r="R28" s="49">
        <f>VALUE('5день'!L8/'5день'!L22)</f>
        <v>3.2426725654818765E-2</v>
      </c>
      <c r="S28" s="49">
        <f>VALUE('5день'!K14/'5день'!K22)</f>
        <v>0.48276519384227062</v>
      </c>
      <c r="T28" s="49">
        <f>VALUE('5день'!L14/'5день'!L22)</f>
        <v>0.45068121260871752</v>
      </c>
      <c r="U28" s="49">
        <f>VALUE('5день'!K17/'5день'!K22)</f>
        <v>0</v>
      </c>
      <c r="V28" s="49">
        <f>VALUE('5день'!L17/'5день'!L22)</f>
        <v>0</v>
      </c>
      <c r="W28" s="49">
        <f>VALUE('5день'!K21/'5день'!K22)</f>
        <v>0.24995727450799954</v>
      </c>
      <c r="X28" s="49">
        <f>VALUE('5день'!L21/'5день'!L22)</f>
        <v>0.25490422804283347</v>
      </c>
    </row>
    <row r="29" spans="2:24" ht="24.9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  <c r="M29" s="44"/>
      <c r="N29" s="14" t="s">
        <v>63</v>
      </c>
      <c r="O29" s="49">
        <f>VALUE('6день'!K7/'6день'!K22)</f>
        <v>0.331810167134378</v>
      </c>
      <c r="P29" s="49">
        <f>VALUE('6день'!L7/'6день'!L22)</f>
        <v>0.37714180744794745</v>
      </c>
      <c r="Q29" s="49">
        <f>VALUE('6день'!K8/'6день'!K22)</f>
        <v>2.3344177614423721E-2</v>
      </c>
      <c r="R29" s="49">
        <f>VALUE('6день'!L8/'6день'!L22)</f>
        <v>2.3221785150979609E-2</v>
      </c>
      <c r="S29" s="49">
        <f>VALUE('6день'!K15/'6день'!K22)</f>
        <v>0.48200759927484044</v>
      </c>
      <c r="T29" s="49">
        <f>VALUE('6день'!L15/'6день'!L22)</f>
        <v>0.43349866028162587</v>
      </c>
      <c r="U29" s="49">
        <f>VALUE('6день'!K18/'6день'!K22)</f>
        <v>0</v>
      </c>
      <c r="V29" s="49">
        <f>VALUE('6день'!L18/'6день'!L22)</f>
        <v>0</v>
      </c>
      <c r="W29" s="49">
        <f>VALUE('2 день'!K21/'2 день'!K22)</f>
        <v>0.19278167775698832</v>
      </c>
      <c r="X29" s="49">
        <f>VALUE('2 день'!L21/'2 день'!L22)</f>
        <v>0.2010675862524858</v>
      </c>
    </row>
    <row r="30" spans="2:24" ht="24.95" customHeight="1" x14ac:dyDescent="0.25">
      <c r="B30" s="61"/>
      <c r="C30" s="61"/>
      <c r="D30" s="61"/>
      <c r="E30" s="61"/>
      <c r="F30" s="61"/>
      <c r="G30" s="61"/>
      <c r="H30" s="61"/>
      <c r="I30" s="61"/>
      <c r="J30" s="61"/>
      <c r="K30" s="61"/>
      <c r="M30" s="45"/>
      <c r="N30" s="14" t="s">
        <v>64</v>
      </c>
      <c r="O30" s="49">
        <f>VALUE('7день'!K7/'7день'!K23)</f>
        <v>0.25575188078286692</v>
      </c>
      <c r="P30" s="49">
        <f>VALUE('7день'!L7/'7день'!L23)</f>
        <v>0.26290835664122703</v>
      </c>
      <c r="Q30" s="49">
        <f>VALUE('7день'!K8/'7день'!K23)</f>
        <v>2.4788862306517171E-2</v>
      </c>
      <c r="R30" s="49">
        <f>VALUE('7день'!L8/'7день'!L23)</f>
        <v>3.021827432571083E-2</v>
      </c>
      <c r="S30" s="49">
        <f>VALUE('7день'!K15/'7день'!K23)</f>
        <v>0.38544951431124436</v>
      </c>
      <c r="T30" s="49">
        <f>VALUE('7день'!L15/'7день'!L23)</f>
        <v>0.38446077949092744</v>
      </c>
      <c r="U30" s="49">
        <f>VALUE('7день'!K18/'7день'!K23)</f>
        <v>0</v>
      </c>
      <c r="V30" s="49">
        <f>VALUE('7день'!L18/'7день'!L23)</f>
        <v>0</v>
      </c>
      <c r="W30" s="49">
        <f>VALUE('7день'!K22/'7день'!K23)</f>
        <v>0.33400974259937172</v>
      </c>
      <c r="X30" s="49">
        <f>VALUE('7день'!L22/'7день'!L23)</f>
        <v>0.32241258954213459</v>
      </c>
    </row>
    <row r="31" spans="2:24" ht="24.95" customHeight="1" x14ac:dyDescent="0.25">
      <c r="B31" s="61"/>
      <c r="C31" s="61"/>
      <c r="D31" s="61"/>
      <c r="E31" s="61"/>
      <c r="F31" s="61"/>
      <c r="G31" s="61"/>
      <c r="H31" s="61"/>
      <c r="I31" s="61"/>
      <c r="J31" s="61"/>
      <c r="K31" s="61"/>
      <c r="M31" s="46"/>
      <c r="N31" s="14" t="s">
        <v>65</v>
      </c>
      <c r="O31" s="49">
        <f>VALUE('8день'!K7/'8день'!K22)</f>
        <v>0.38310529026977053</v>
      </c>
      <c r="P31" s="49">
        <f>VALUE('8день'!L7/'8день'!L22)</f>
        <v>0.36008762373613951</v>
      </c>
      <c r="Q31" s="49">
        <f>VALUE('8день'!K8/'8день'!K22)</f>
        <v>1.9899374087063288E-2</v>
      </c>
      <c r="R31" s="49">
        <f>VALUE('8день'!L8/'8день'!L22)</f>
        <v>2.1587944669850482E-2</v>
      </c>
      <c r="S31" s="49">
        <f>VALUE('8день'!K15/'8день'!K22)</f>
        <v>0.43179524814237219</v>
      </c>
      <c r="T31" s="49">
        <f>VALUE('8день'!L15/'8день'!L22)</f>
        <v>0.448741880965981</v>
      </c>
      <c r="U31" s="49">
        <f>VALUE('8день'!K18/'8день'!K22)</f>
        <v>0</v>
      </c>
      <c r="V31" s="49">
        <f>VALUE('8день'!L18/'8день'!L22)</f>
        <v>0</v>
      </c>
      <c r="W31" s="49">
        <f>VALUE('8день'!K21/'8день'!K22)</f>
        <v>0.16520008750079385</v>
      </c>
      <c r="X31" s="49">
        <f>VALUE('8день'!L21/'8день'!L22)</f>
        <v>0.16958255062802899</v>
      </c>
    </row>
    <row r="32" spans="2:24" ht="24.95" customHeight="1" x14ac:dyDescent="0.25">
      <c r="B32" s="61"/>
      <c r="C32" s="61"/>
      <c r="D32" s="61"/>
      <c r="E32" s="61"/>
      <c r="F32" s="61"/>
      <c r="G32" s="61"/>
      <c r="H32" s="61"/>
      <c r="I32" s="61"/>
      <c r="J32" s="61"/>
      <c r="K32" s="61"/>
      <c r="M32" s="46"/>
      <c r="N32" s="14" t="s">
        <v>66</v>
      </c>
      <c r="O32" s="49">
        <f>VALUE('9день'!K7/'9день'!K22)</f>
        <v>0.28914060184616275</v>
      </c>
      <c r="P32" s="49">
        <f>VALUE('9день'!L7/'9день'!L22)</f>
        <v>0.29183140355831683</v>
      </c>
      <c r="Q32" s="49">
        <f>VALUE('9день'!K8/'9день'!K22)</f>
        <v>3.1082614698462494E-2</v>
      </c>
      <c r="R32" s="49">
        <f>VALUE('9день'!L8/'9день'!L22)</f>
        <v>3.794831968370517E-2</v>
      </c>
      <c r="S32" s="49">
        <f>VALUE('9день'!K15/'9день'!K22)</f>
        <v>0.46199608214484494</v>
      </c>
      <c r="T32" s="49">
        <f>VALUE('9день'!L15/'9день'!L22)</f>
        <v>0.45594464840440546</v>
      </c>
      <c r="U32" s="49">
        <f>VALUE('9день'!K18/'9день'!K22)</f>
        <v>0</v>
      </c>
      <c r="V32" s="49">
        <f>VALUE('9день'!L18/'9день'!L22)</f>
        <v>0</v>
      </c>
      <c r="W32" s="49">
        <f>VALUE('9день'!K21/'9день'!K22)</f>
        <v>0.21778070131052973</v>
      </c>
      <c r="X32" s="49">
        <f>VALUE('9день'!L21/'9день'!L22)</f>
        <v>0.21427562835357242</v>
      </c>
    </row>
    <row r="33" spans="2:24" ht="24.95" customHeight="1" x14ac:dyDescent="0.25">
      <c r="B33" s="61"/>
      <c r="C33" s="61"/>
      <c r="D33" s="61"/>
      <c r="E33" s="61"/>
      <c r="F33" s="61"/>
      <c r="G33" s="61"/>
      <c r="H33" s="61"/>
      <c r="I33" s="61"/>
      <c r="J33" s="61"/>
      <c r="K33" s="61"/>
      <c r="M33" s="47"/>
      <c r="N33" s="29" t="s">
        <v>67</v>
      </c>
      <c r="O33" s="50">
        <f>VALUE('10день'!K7/'10день'!K24)</f>
        <v>0.24998053717399765</v>
      </c>
      <c r="P33" s="50">
        <f>VALUE('10день'!L7/'10день'!L24)</f>
        <v>0.3038026630287099</v>
      </c>
      <c r="Q33" s="50">
        <f>VALUE('10день'!K8/'10день'!K24)</f>
        <v>1.9958243391485896E-2</v>
      </c>
      <c r="R33" s="50">
        <f>VALUE('10день'!L8/'10день'!L24)</f>
        <v>2.0330410767464686E-2</v>
      </c>
      <c r="S33" s="50">
        <f>VALUE('10день'!K15/'10день'!K24)</f>
        <v>0.35189497151350013</v>
      </c>
      <c r="T33" s="50">
        <f>VALUE('10день'!L15/'10день'!L24)</f>
        <v>0.32255255904747643</v>
      </c>
      <c r="U33" s="50">
        <f>VALUE('10день'!K18/'10день'!K24)</f>
        <v>0</v>
      </c>
      <c r="V33" s="50">
        <f>VALUE('10день'!L18/'10день'!L24)</f>
        <v>0</v>
      </c>
      <c r="W33" s="50">
        <f>VALUE('10день'!K23/'10день'!K24)</f>
        <v>0.37816624792101633</v>
      </c>
      <c r="X33" s="50">
        <f>VALUE('10день'!L23/'10день'!L24)</f>
        <v>0.35331436715634895</v>
      </c>
    </row>
    <row r="34" spans="2:24" ht="43.5" customHeight="1" x14ac:dyDescent="0.25">
      <c r="B34" s="61"/>
      <c r="C34" s="61"/>
      <c r="D34" s="61"/>
      <c r="E34" s="61"/>
      <c r="F34" s="61"/>
      <c r="G34" s="61"/>
      <c r="H34" s="61"/>
      <c r="I34" s="61"/>
      <c r="J34" s="61"/>
      <c r="K34" s="61"/>
      <c r="M34" s="18"/>
      <c r="N34" s="12" t="s">
        <v>52</v>
      </c>
      <c r="O34" s="30">
        <f t="shared" ref="O34:X34" si="4">AVERAGE(O24:O33)</f>
        <v>0.28404432043992933</v>
      </c>
      <c r="P34" s="30">
        <f t="shared" si="4"/>
        <v>0.30149157731856718</v>
      </c>
      <c r="Q34" s="30">
        <f t="shared" si="4"/>
        <v>2.3505260987276462E-2</v>
      </c>
      <c r="R34" s="30">
        <f t="shared" si="4"/>
        <v>2.5940494811104785E-2</v>
      </c>
      <c r="S34" s="30">
        <f t="shared" si="4"/>
        <v>0.46609520137018745</v>
      </c>
      <c r="T34" s="30">
        <f t="shared" si="4"/>
        <v>0.44607610021765465</v>
      </c>
      <c r="U34" s="30">
        <f t="shared" si="4"/>
        <v>0</v>
      </c>
      <c r="V34" s="30">
        <f t="shared" si="4"/>
        <v>0</v>
      </c>
      <c r="W34" s="30">
        <f t="shared" si="4"/>
        <v>0.22934957938066985</v>
      </c>
      <c r="X34" s="30">
        <f t="shared" si="4"/>
        <v>0.22998481156597733</v>
      </c>
    </row>
    <row r="35" spans="2:24" ht="18.75" x14ac:dyDescent="0.25">
      <c r="B35" s="57"/>
      <c r="C35" s="58"/>
      <c r="D35" s="59"/>
      <c r="E35" s="59"/>
      <c r="F35" s="59"/>
      <c r="G35" s="59"/>
      <c r="H35" s="59"/>
      <c r="I35" s="33"/>
      <c r="J35" s="33"/>
      <c r="K35" s="33"/>
      <c r="M35" s="19"/>
    </row>
    <row r="36" spans="2:24" ht="18.75" x14ac:dyDescent="0.25">
      <c r="B36" s="57"/>
      <c r="C36" s="58"/>
      <c r="D36" s="59"/>
      <c r="E36" s="59"/>
      <c r="F36" s="59"/>
      <c r="G36" s="59"/>
      <c r="H36" s="59"/>
      <c r="I36" s="33"/>
      <c r="J36" s="33"/>
      <c r="K36" s="33"/>
    </row>
    <row r="37" spans="2:24" ht="18.75" x14ac:dyDescent="0.25">
      <c r="B37" s="57"/>
      <c r="C37" s="58"/>
      <c r="D37" s="59"/>
      <c r="E37" s="59"/>
      <c r="F37" s="59"/>
      <c r="G37" s="59"/>
      <c r="H37" s="59"/>
      <c r="I37" s="33"/>
      <c r="J37" s="33"/>
      <c r="K37" s="33"/>
    </row>
    <row r="38" spans="2:24" ht="18.75" x14ac:dyDescent="0.25">
      <c r="B38" s="57"/>
      <c r="C38" s="58"/>
      <c r="D38" s="59"/>
      <c r="E38" s="59"/>
      <c r="F38" s="59"/>
      <c r="G38" s="59"/>
      <c r="H38" s="59"/>
      <c r="I38" s="33"/>
      <c r="J38" s="33"/>
      <c r="K38" s="33"/>
    </row>
    <row r="39" spans="2:24" ht="18.75" x14ac:dyDescent="0.25">
      <c r="B39" s="57"/>
      <c r="C39" s="58"/>
      <c r="D39" s="59"/>
      <c r="E39" s="59"/>
      <c r="F39" s="59"/>
      <c r="G39" s="59"/>
      <c r="H39" s="59"/>
      <c r="I39" s="33"/>
      <c r="J39" s="33"/>
      <c r="K39" s="33"/>
    </row>
    <row r="40" spans="2:24" ht="15.75" x14ac:dyDescent="0.25">
      <c r="B40" s="60"/>
      <c r="C40" s="34"/>
      <c r="D40" s="34"/>
      <c r="E40" s="34"/>
      <c r="F40" s="34"/>
      <c r="G40" s="34"/>
      <c r="H40" s="34"/>
      <c r="I40" s="34"/>
      <c r="J40" s="34"/>
      <c r="K40" s="34"/>
    </row>
    <row r="41" spans="2:24" ht="18.75" x14ac:dyDescent="0.25">
      <c r="B41" s="60"/>
      <c r="C41" s="35"/>
      <c r="D41" s="35"/>
      <c r="E41" s="35"/>
      <c r="F41" s="35"/>
      <c r="G41" s="35"/>
      <c r="H41" s="35"/>
      <c r="I41" s="35"/>
      <c r="J41" s="35"/>
      <c r="K41" s="35"/>
    </row>
    <row r="42" spans="2:24" x14ac:dyDescent="0.25">
      <c r="B42" s="56"/>
      <c r="C42" s="56"/>
      <c r="D42" s="56"/>
      <c r="E42" s="56"/>
      <c r="F42" s="56"/>
      <c r="G42" s="56"/>
      <c r="H42" s="56"/>
      <c r="I42" s="56"/>
      <c r="J42" s="32"/>
    </row>
  </sheetData>
  <mergeCells count="14">
    <mergeCell ref="I4:J4"/>
    <mergeCell ref="O22:P22"/>
    <mergeCell ref="Q22:R22"/>
    <mergeCell ref="S22:T22"/>
    <mergeCell ref="C4:E4"/>
    <mergeCell ref="F4:H4"/>
    <mergeCell ref="U22:V22"/>
    <mergeCell ref="W22:X22"/>
    <mergeCell ref="K4:L4"/>
    <mergeCell ref="W4:X4"/>
    <mergeCell ref="O4:P4"/>
    <mergeCell ref="Q4:R4"/>
    <mergeCell ref="S4:T4"/>
    <mergeCell ref="U4:V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E5" sqref="E5:N5"/>
    </sheetView>
  </sheetViews>
  <sheetFormatPr defaultRowHeight="15" x14ac:dyDescent="0.25"/>
  <cols>
    <col min="1" max="1" width="11.42578125" style="139" customWidth="1"/>
    <col min="2" max="2" width="24.7109375" style="139" customWidth="1"/>
    <col min="3" max="3" width="6.85546875" style="138" customWidth="1"/>
    <col min="4" max="4" width="6.7109375" style="138" customWidth="1"/>
    <col min="5" max="10" width="5.7109375" style="138" customWidth="1"/>
    <col min="11" max="11" width="9.140625" style="138"/>
    <col min="12" max="13" width="7.85546875" style="138" customWidth="1"/>
    <col min="14" max="14" width="6.85546875" style="138" customWidth="1"/>
    <col min="15" max="15" width="9.28515625" style="138" customWidth="1"/>
  </cols>
  <sheetData>
    <row r="1" spans="1:15" x14ac:dyDescent="0.25">
      <c r="A1" s="102" t="s">
        <v>117</v>
      </c>
    </row>
    <row r="2" spans="1:15" ht="24" customHeight="1" x14ac:dyDescent="0.25">
      <c r="A2" s="328" t="s">
        <v>0</v>
      </c>
      <c r="B2" s="328" t="s">
        <v>1</v>
      </c>
      <c r="C2" s="334" t="s">
        <v>2</v>
      </c>
      <c r="D2" s="334"/>
      <c r="E2" s="335" t="s">
        <v>3</v>
      </c>
      <c r="F2" s="335"/>
      <c r="G2" s="335"/>
      <c r="H2" s="335"/>
      <c r="I2" s="335"/>
      <c r="J2" s="335"/>
      <c r="K2" s="335" t="s">
        <v>101</v>
      </c>
      <c r="L2" s="335"/>
      <c r="M2" s="345" t="s">
        <v>29</v>
      </c>
      <c r="N2" s="346"/>
      <c r="O2" s="336" t="s">
        <v>124</v>
      </c>
    </row>
    <row r="3" spans="1:15" x14ac:dyDescent="0.25">
      <c r="A3" s="329"/>
      <c r="B3" s="329"/>
      <c r="C3" s="336" t="s">
        <v>4</v>
      </c>
      <c r="D3" s="336" t="s">
        <v>5</v>
      </c>
      <c r="E3" s="335" t="s">
        <v>4</v>
      </c>
      <c r="F3" s="335"/>
      <c r="G3" s="335"/>
      <c r="H3" s="335" t="s">
        <v>5</v>
      </c>
      <c r="I3" s="335"/>
      <c r="J3" s="335"/>
      <c r="K3" s="336" t="s">
        <v>4</v>
      </c>
      <c r="L3" s="336" t="s">
        <v>5</v>
      </c>
      <c r="M3" s="336" t="s">
        <v>4</v>
      </c>
      <c r="N3" s="336" t="s">
        <v>5</v>
      </c>
      <c r="O3" s="344"/>
    </row>
    <row r="4" spans="1:15" x14ac:dyDescent="0.25">
      <c r="A4" s="330"/>
      <c r="B4" s="330"/>
      <c r="C4" s="337"/>
      <c r="D4" s="337"/>
      <c r="E4" s="105" t="s">
        <v>6</v>
      </c>
      <c r="F4" s="105" t="s">
        <v>7</v>
      </c>
      <c r="G4" s="105" t="s">
        <v>8</v>
      </c>
      <c r="H4" s="105" t="s">
        <v>9</v>
      </c>
      <c r="I4" s="105" t="s">
        <v>7</v>
      </c>
      <c r="J4" s="105" t="s">
        <v>8</v>
      </c>
      <c r="K4" s="337"/>
      <c r="L4" s="337"/>
      <c r="M4" s="337"/>
      <c r="N4" s="337"/>
      <c r="O4" s="337"/>
    </row>
    <row r="5" spans="1:15" x14ac:dyDescent="0.25">
      <c r="A5" s="340" t="s">
        <v>10</v>
      </c>
      <c r="B5" s="162" t="s">
        <v>44</v>
      </c>
      <c r="C5" s="109">
        <v>150</v>
      </c>
      <c r="D5" s="109">
        <v>200</v>
      </c>
      <c r="E5" s="109">
        <v>6</v>
      </c>
      <c r="F5" s="109">
        <v>6.06</v>
      </c>
      <c r="G5" s="109">
        <v>19.600000000000001</v>
      </c>
      <c r="H5" s="109">
        <v>6.1749999999999998</v>
      </c>
      <c r="I5" s="109">
        <v>7.57</v>
      </c>
      <c r="J5" s="109">
        <v>24.9</v>
      </c>
      <c r="K5" s="109">
        <v>148.54</v>
      </c>
      <c r="L5" s="109">
        <v>185.67</v>
      </c>
      <c r="M5" s="109">
        <v>0.8</v>
      </c>
      <c r="N5" s="109">
        <v>1</v>
      </c>
      <c r="O5" s="230" t="s">
        <v>232</v>
      </c>
    </row>
    <row r="6" spans="1:15" s="16" customFormat="1" x14ac:dyDescent="0.25">
      <c r="A6" s="340"/>
      <c r="B6" s="110" t="s">
        <v>141</v>
      </c>
      <c r="C6" s="180">
        <v>150</v>
      </c>
      <c r="D6" s="180">
        <v>180</v>
      </c>
      <c r="E6" s="180">
        <v>7.0000000000000007E-2</v>
      </c>
      <c r="F6" s="180">
        <v>0.01</v>
      </c>
      <c r="G6" s="180">
        <v>15.31</v>
      </c>
      <c r="H6" s="180">
        <v>7.0000000000000007E-2</v>
      </c>
      <c r="I6" s="180">
        <v>0.01</v>
      </c>
      <c r="J6" s="180">
        <v>15.31</v>
      </c>
      <c r="K6" s="180">
        <v>61.62</v>
      </c>
      <c r="L6" s="180">
        <v>61.62</v>
      </c>
      <c r="M6" s="180">
        <v>3.14</v>
      </c>
      <c r="N6" s="180">
        <v>3.14</v>
      </c>
      <c r="O6" s="240" t="s">
        <v>236</v>
      </c>
    </row>
    <row r="7" spans="1:15" s="16" customFormat="1" ht="15" customHeight="1" x14ac:dyDescent="0.25">
      <c r="A7" s="340"/>
      <c r="B7" s="150" t="s">
        <v>183</v>
      </c>
      <c r="C7" s="230" t="s">
        <v>199</v>
      </c>
      <c r="D7" s="134" t="s">
        <v>186</v>
      </c>
      <c r="E7" s="140">
        <v>2.4</v>
      </c>
      <c r="F7" s="140">
        <v>5.22</v>
      </c>
      <c r="G7" s="140">
        <v>14.83</v>
      </c>
      <c r="H7" s="140">
        <v>3.9</v>
      </c>
      <c r="I7" s="140">
        <v>8.6999999999999993</v>
      </c>
      <c r="J7" s="140">
        <v>24.7</v>
      </c>
      <c r="K7" s="140">
        <v>46.67</v>
      </c>
      <c r="L7" s="140">
        <v>192.3</v>
      </c>
      <c r="M7" s="140">
        <v>0</v>
      </c>
      <c r="N7" s="141">
        <v>0</v>
      </c>
      <c r="O7" s="243" t="s">
        <v>239</v>
      </c>
    </row>
    <row r="8" spans="1:15" s="16" customFormat="1" ht="15" customHeight="1" x14ac:dyDescent="0.25">
      <c r="A8" s="340"/>
      <c r="B8" s="21" t="s">
        <v>21</v>
      </c>
      <c r="C8" s="80">
        <v>343</v>
      </c>
      <c r="D8" s="80">
        <v>425</v>
      </c>
      <c r="E8" s="125">
        <f t="shared" ref="E8:L8" si="0">SUM(E5:E7)</f>
        <v>8.4700000000000006</v>
      </c>
      <c r="F8" s="125">
        <f t="shared" si="0"/>
        <v>11.29</v>
      </c>
      <c r="G8" s="125">
        <f t="shared" si="0"/>
        <v>49.74</v>
      </c>
      <c r="H8" s="125">
        <f t="shared" si="0"/>
        <v>10.145</v>
      </c>
      <c r="I8" s="125">
        <f t="shared" si="0"/>
        <v>16.28</v>
      </c>
      <c r="J8" s="125">
        <f t="shared" si="0"/>
        <v>64.91</v>
      </c>
      <c r="K8" s="125">
        <f t="shared" si="0"/>
        <v>256.83</v>
      </c>
      <c r="L8" s="125">
        <f t="shared" si="0"/>
        <v>439.59000000000003</v>
      </c>
      <c r="M8" s="125">
        <v>0.54</v>
      </c>
      <c r="N8" s="125">
        <f>SUM(N5:N7)</f>
        <v>4.1400000000000006</v>
      </c>
      <c r="O8" s="241"/>
    </row>
    <row r="9" spans="1:15" s="23" customFormat="1" ht="24" x14ac:dyDescent="0.25">
      <c r="A9" s="17" t="s">
        <v>11</v>
      </c>
      <c r="B9" s="126" t="s">
        <v>23</v>
      </c>
      <c r="C9" s="225">
        <v>100</v>
      </c>
      <c r="D9" s="225">
        <v>100</v>
      </c>
      <c r="E9" s="225">
        <v>0.3</v>
      </c>
      <c r="F9" s="225">
        <v>0.6</v>
      </c>
      <c r="G9" s="225">
        <v>5.85</v>
      </c>
      <c r="H9" s="225">
        <v>0.4</v>
      </c>
      <c r="I9" s="225">
        <v>0.78</v>
      </c>
      <c r="J9" s="225">
        <v>7.6</v>
      </c>
      <c r="K9" s="225">
        <v>28.2</v>
      </c>
      <c r="L9" s="225">
        <v>36.659999999999997</v>
      </c>
      <c r="M9" s="225">
        <v>6</v>
      </c>
      <c r="N9" s="225">
        <v>7.8</v>
      </c>
      <c r="O9" s="242" t="s">
        <v>249</v>
      </c>
    </row>
    <row r="10" spans="1:15" s="16" customFormat="1" ht="30" x14ac:dyDescent="0.25">
      <c r="A10" s="340" t="s">
        <v>13</v>
      </c>
      <c r="B10" s="119" t="s">
        <v>53</v>
      </c>
      <c r="C10" s="132">
        <v>180</v>
      </c>
      <c r="D10" s="132">
        <v>200</v>
      </c>
      <c r="E10" s="132">
        <v>3.6</v>
      </c>
      <c r="F10" s="132">
        <v>6.19</v>
      </c>
      <c r="G10" s="132">
        <v>12.34</v>
      </c>
      <c r="H10" s="132">
        <v>5.3</v>
      </c>
      <c r="I10" s="132">
        <v>7.73</v>
      </c>
      <c r="J10" s="143">
        <v>16.3</v>
      </c>
      <c r="K10" s="132">
        <v>112.47</v>
      </c>
      <c r="L10" s="132">
        <v>140.58000000000001</v>
      </c>
      <c r="M10" s="132">
        <v>0</v>
      </c>
      <c r="N10" s="132">
        <v>0.1</v>
      </c>
      <c r="O10" s="241" t="s">
        <v>202</v>
      </c>
    </row>
    <row r="11" spans="1:15" s="16" customFormat="1" ht="30" x14ac:dyDescent="0.25">
      <c r="A11" s="340"/>
      <c r="B11" s="119" t="s">
        <v>167</v>
      </c>
      <c r="C11" s="338" t="s">
        <v>187</v>
      </c>
      <c r="D11" s="338" t="s">
        <v>188</v>
      </c>
      <c r="E11" s="338">
        <v>17.899999999999999</v>
      </c>
      <c r="F11" s="338">
        <v>11.54</v>
      </c>
      <c r="G11" s="338">
        <v>28.92</v>
      </c>
      <c r="H11" s="338">
        <v>20.85</v>
      </c>
      <c r="I11" s="338">
        <v>13.48</v>
      </c>
      <c r="J11" s="349">
        <v>33.76</v>
      </c>
      <c r="K11" s="338">
        <v>320.8</v>
      </c>
      <c r="L11" s="338">
        <v>409.7</v>
      </c>
      <c r="M11" s="338">
        <v>9</v>
      </c>
      <c r="N11" s="338">
        <v>10.3</v>
      </c>
      <c r="O11" s="347" t="s">
        <v>247</v>
      </c>
    </row>
    <row r="12" spans="1:15" s="16" customFormat="1" x14ac:dyDescent="0.25">
      <c r="A12" s="340"/>
      <c r="B12" s="119" t="s">
        <v>147</v>
      </c>
      <c r="C12" s="339"/>
      <c r="D12" s="339"/>
      <c r="E12" s="339"/>
      <c r="F12" s="339"/>
      <c r="G12" s="339"/>
      <c r="H12" s="339"/>
      <c r="I12" s="339"/>
      <c r="J12" s="350"/>
      <c r="K12" s="339"/>
      <c r="L12" s="339"/>
      <c r="M12" s="339"/>
      <c r="N12" s="339"/>
      <c r="O12" s="348"/>
    </row>
    <row r="13" spans="1:15" s="16" customFormat="1" ht="33" customHeight="1" x14ac:dyDescent="0.25">
      <c r="A13" s="340"/>
      <c r="B13" s="114" t="s">
        <v>149</v>
      </c>
      <c r="C13" s="112">
        <v>40</v>
      </c>
      <c r="D13" s="112">
        <v>60</v>
      </c>
      <c r="E13" s="115">
        <v>3.54</v>
      </c>
      <c r="F13" s="115">
        <v>5.0999999999999996</v>
      </c>
      <c r="G13" s="115">
        <v>3.16</v>
      </c>
      <c r="H13" s="112">
        <v>3.6480000000000001</v>
      </c>
      <c r="I13" s="112">
        <v>6.12</v>
      </c>
      <c r="J13" s="116">
        <v>3.8</v>
      </c>
      <c r="K13" s="112">
        <v>60.7</v>
      </c>
      <c r="L13" s="117">
        <v>72.84</v>
      </c>
      <c r="M13" s="118">
        <v>0.3</v>
      </c>
      <c r="N13" s="112">
        <v>0.36</v>
      </c>
      <c r="O13" s="240" t="s">
        <v>219</v>
      </c>
    </row>
    <row r="14" spans="1:15" x14ac:dyDescent="0.25">
      <c r="A14" s="340"/>
      <c r="B14" s="127" t="s">
        <v>168</v>
      </c>
      <c r="C14" s="118">
        <v>50</v>
      </c>
      <c r="D14" s="112">
        <v>60</v>
      </c>
      <c r="E14" s="122">
        <v>3</v>
      </c>
      <c r="F14" s="122">
        <v>0.5</v>
      </c>
      <c r="G14" s="112">
        <v>22.2</v>
      </c>
      <c r="H14" s="109">
        <v>3.6</v>
      </c>
      <c r="I14" s="109">
        <v>0.6</v>
      </c>
      <c r="J14" s="144">
        <v>26.6</v>
      </c>
      <c r="K14" s="109">
        <v>95</v>
      </c>
      <c r="L14" s="109">
        <v>114</v>
      </c>
      <c r="M14" s="109">
        <v>0</v>
      </c>
      <c r="N14" s="109">
        <v>0</v>
      </c>
      <c r="O14" s="230" t="s">
        <v>241</v>
      </c>
    </row>
    <row r="15" spans="1:15" x14ac:dyDescent="0.25">
      <c r="A15" s="340"/>
      <c r="B15" s="127" t="s">
        <v>15</v>
      </c>
      <c r="C15" s="136">
        <v>150</v>
      </c>
      <c r="D15" s="122">
        <v>180</v>
      </c>
      <c r="E15" s="109">
        <v>0.56000000000000005</v>
      </c>
      <c r="F15" s="122">
        <v>0</v>
      </c>
      <c r="G15" s="122">
        <v>27.89</v>
      </c>
      <c r="H15" s="109">
        <v>0.61</v>
      </c>
      <c r="I15" s="122">
        <v>0</v>
      </c>
      <c r="J15" s="122">
        <v>30.6</v>
      </c>
      <c r="K15" s="109">
        <v>113.79</v>
      </c>
      <c r="L15" s="109">
        <v>125.16</v>
      </c>
      <c r="M15" s="109">
        <v>0.2</v>
      </c>
      <c r="N15" s="109">
        <v>0.22</v>
      </c>
      <c r="O15" s="230" t="s">
        <v>242</v>
      </c>
    </row>
    <row r="16" spans="1:15" x14ac:dyDescent="0.25">
      <c r="A16" s="340"/>
      <c r="B16" s="20" t="s">
        <v>21</v>
      </c>
      <c r="C16" s="68">
        <v>600</v>
      </c>
      <c r="D16" s="68">
        <v>730</v>
      </c>
      <c r="E16" s="105">
        <f t="shared" ref="E16:L16" si="1">SUM(E10:E15)</f>
        <v>28.599999999999998</v>
      </c>
      <c r="F16" s="105">
        <f t="shared" si="1"/>
        <v>23.33</v>
      </c>
      <c r="G16" s="105">
        <f t="shared" si="1"/>
        <v>94.51</v>
      </c>
      <c r="H16" s="105">
        <f t="shared" si="1"/>
        <v>34.008000000000003</v>
      </c>
      <c r="I16" s="105">
        <f t="shared" si="1"/>
        <v>27.930000000000003</v>
      </c>
      <c r="J16" s="105">
        <f t="shared" si="1"/>
        <v>111.06</v>
      </c>
      <c r="K16" s="105">
        <f t="shared" si="1"/>
        <v>702.76</v>
      </c>
      <c r="L16" s="105">
        <f t="shared" si="1"/>
        <v>862.28</v>
      </c>
      <c r="M16" s="105">
        <v>9.8000000000000007</v>
      </c>
      <c r="N16" s="105">
        <f>SUM(N10:N15)</f>
        <v>10.98</v>
      </c>
      <c r="O16" s="230"/>
    </row>
    <row r="17" spans="1:15" ht="15" hidden="1" customHeight="1" x14ac:dyDescent="0.25">
      <c r="A17" s="341" t="s">
        <v>16</v>
      </c>
      <c r="B17" s="142" t="s">
        <v>12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244"/>
    </row>
    <row r="18" spans="1:15" hidden="1" x14ac:dyDescent="0.25">
      <c r="A18" s="342"/>
      <c r="B18" s="110" t="s">
        <v>121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230"/>
    </row>
    <row r="19" spans="1:15" ht="14.25" hidden="1" customHeight="1" x14ac:dyDescent="0.25">
      <c r="A19" s="343"/>
      <c r="B19" s="22" t="s">
        <v>21</v>
      </c>
      <c r="C19" s="68"/>
      <c r="D19" s="68">
        <f>SUM(D17:D18)</f>
        <v>0</v>
      </c>
      <c r="E19" s="105">
        <f t="shared" ref="E19:K19" si="2">SUM(E17:E18)</f>
        <v>0</v>
      </c>
      <c r="F19" s="105">
        <f t="shared" si="2"/>
        <v>0</v>
      </c>
      <c r="G19" s="105"/>
      <c r="H19" s="105">
        <f t="shared" si="2"/>
        <v>0</v>
      </c>
      <c r="I19" s="105"/>
      <c r="J19" s="105">
        <f t="shared" si="2"/>
        <v>0</v>
      </c>
      <c r="K19" s="105">
        <f t="shared" si="2"/>
        <v>0</v>
      </c>
      <c r="L19" s="145"/>
      <c r="M19" s="145">
        <v>0</v>
      </c>
      <c r="N19" s="105">
        <f>SUM(N17:N18)</f>
        <v>0</v>
      </c>
      <c r="O19" s="230"/>
    </row>
    <row r="20" spans="1:15" ht="30" x14ac:dyDescent="0.25">
      <c r="A20" s="340" t="s">
        <v>16</v>
      </c>
      <c r="B20" s="127" t="s">
        <v>160</v>
      </c>
      <c r="C20" s="109" t="s">
        <v>262</v>
      </c>
      <c r="D20" s="109" t="s">
        <v>262</v>
      </c>
      <c r="E20" s="118">
        <v>10.5</v>
      </c>
      <c r="F20" s="112">
        <v>15.14</v>
      </c>
      <c r="G20" s="112">
        <v>1.64</v>
      </c>
      <c r="H20" s="118">
        <v>15.7</v>
      </c>
      <c r="I20" s="112">
        <v>22.7</v>
      </c>
      <c r="J20" s="112">
        <v>2.46</v>
      </c>
      <c r="K20" s="146">
        <v>222.3</v>
      </c>
      <c r="L20" s="146">
        <v>279.47000000000003</v>
      </c>
      <c r="M20" s="146">
        <v>0.1</v>
      </c>
      <c r="N20" s="109">
        <v>0.15</v>
      </c>
      <c r="O20" s="230" t="s">
        <v>263</v>
      </c>
    </row>
    <row r="21" spans="1:15" x14ac:dyDescent="0.25">
      <c r="A21" s="340"/>
      <c r="B21" s="110" t="s">
        <v>162</v>
      </c>
      <c r="C21" s="180">
        <v>135</v>
      </c>
      <c r="D21" s="180">
        <v>150</v>
      </c>
      <c r="E21" s="180">
        <v>5.6</v>
      </c>
      <c r="F21" s="180">
        <v>4.38</v>
      </c>
      <c r="G21" s="180">
        <v>8.18</v>
      </c>
      <c r="H21" s="180">
        <v>5.6</v>
      </c>
      <c r="I21" s="118">
        <v>4.38</v>
      </c>
      <c r="J21" s="180">
        <v>8.18</v>
      </c>
      <c r="K21" s="180">
        <v>112.52</v>
      </c>
      <c r="L21" s="180">
        <v>112.52</v>
      </c>
      <c r="M21" s="180">
        <v>1.4</v>
      </c>
      <c r="N21" s="180">
        <v>1.4</v>
      </c>
      <c r="O21" s="230" t="s">
        <v>130</v>
      </c>
    </row>
    <row r="22" spans="1:15" x14ac:dyDescent="0.25">
      <c r="A22" s="340"/>
      <c r="B22" s="110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230"/>
    </row>
    <row r="23" spans="1:15" x14ac:dyDescent="0.25">
      <c r="A23" s="340"/>
      <c r="B23" s="20" t="s">
        <v>21</v>
      </c>
      <c r="C23" s="65">
        <v>255</v>
      </c>
      <c r="D23" s="65">
        <v>270</v>
      </c>
      <c r="E23" s="105">
        <f t="shared" ref="E23:M23" si="3">SUM(E20:E22)</f>
        <v>16.100000000000001</v>
      </c>
      <c r="F23" s="105">
        <f t="shared" si="3"/>
        <v>19.52</v>
      </c>
      <c r="G23" s="105">
        <f t="shared" si="3"/>
        <v>9.82</v>
      </c>
      <c r="H23" s="105">
        <f t="shared" si="3"/>
        <v>21.299999999999997</v>
      </c>
      <c r="I23" s="105">
        <f t="shared" si="3"/>
        <v>27.08</v>
      </c>
      <c r="J23" s="105">
        <f t="shared" si="3"/>
        <v>10.64</v>
      </c>
      <c r="K23" s="105">
        <f t="shared" si="3"/>
        <v>334.82</v>
      </c>
      <c r="L23" s="147">
        <f t="shared" si="3"/>
        <v>391.99</v>
      </c>
      <c r="M23" s="147">
        <f t="shared" si="3"/>
        <v>1.5</v>
      </c>
      <c r="N23" s="105">
        <v>7</v>
      </c>
      <c r="O23" s="230"/>
    </row>
    <row r="24" spans="1:15" ht="24" x14ac:dyDescent="0.25">
      <c r="A24" s="93" t="s">
        <v>20</v>
      </c>
      <c r="B24" s="331"/>
      <c r="C24" s="332"/>
      <c r="D24" s="333"/>
      <c r="E24" s="105">
        <f t="shared" ref="E24:K24" si="4">SUM(E8+E16+E9+E19++E23)</f>
        <v>53.47</v>
      </c>
      <c r="F24" s="105">
        <f t="shared" si="4"/>
        <v>54.739999999999995</v>
      </c>
      <c r="G24" s="105">
        <f t="shared" si="4"/>
        <v>159.91999999999999</v>
      </c>
      <c r="H24" s="105">
        <f t="shared" si="4"/>
        <v>65.853000000000009</v>
      </c>
      <c r="I24" s="105">
        <f t="shared" si="4"/>
        <v>72.070000000000007</v>
      </c>
      <c r="J24" s="105">
        <f t="shared" si="4"/>
        <v>194.20999999999998</v>
      </c>
      <c r="K24" s="105">
        <f t="shared" si="4"/>
        <v>1322.61</v>
      </c>
      <c r="L24" s="147">
        <f>SUM(L8+L9+L16+L19+L23)</f>
        <v>1730.52</v>
      </c>
      <c r="M24" s="105">
        <f>SUM(M8+M9+M16+M19+M23)</f>
        <v>17.84</v>
      </c>
      <c r="N24" s="105">
        <f>SUM(N8+N9+N16+N19+N23)</f>
        <v>29.92</v>
      </c>
      <c r="O24" s="242"/>
    </row>
  </sheetData>
  <mergeCells count="33">
    <mergeCell ref="H11:H12"/>
    <mergeCell ref="I11:I12"/>
    <mergeCell ref="J11:J12"/>
    <mergeCell ref="K11:K12"/>
    <mergeCell ref="L11:L12"/>
    <mergeCell ref="O2:O4"/>
    <mergeCell ref="M2:N2"/>
    <mergeCell ref="M3:M4"/>
    <mergeCell ref="N3:N4"/>
    <mergeCell ref="M11:M12"/>
    <mergeCell ref="N11:N12"/>
    <mergeCell ref="O11:O12"/>
    <mergeCell ref="A20:A23"/>
    <mergeCell ref="A17:A19"/>
    <mergeCell ref="A10:A16"/>
    <mergeCell ref="A5:A8"/>
    <mergeCell ref="G11:G12"/>
    <mergeCell ref="A2:A4"/>
    <mergeCell ref="B24:D24"/>
    <mergeCell ref="C2:D2"/>
    <mergeCell ref="K2:L2"/>
    <mergeCell ref="E2:J2"/>
    <mergeCell ref="E3:G3"/>
    <mergeCell ref="H3:J3"/>
    <mergeCell ref="C3:C4"/>
    <mergeCell ref="D3:D4"/>
    <mergeCell ref="B2:B4"/>
    <mergeCell ref="K3:K4"/>
    <mergeCell ref="L3:L4"/>
    <mergeCell ref="C11:C12"/>
    <mergeCell ref="D11:D12"/>
    <mergeCell ref="E11:E12"/>
    <mergeCell ref="F11:F1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B34" sqref="B34"/>
    </sheetView>
  </sheetViews>
  <sheetFormatPr defaultRowHeight="15" x14ac:dyDescent="0.25"/>
  <cols>
    <col min="1" max="1" width="11.7109375" style="103" customWidth="1"/>
    <col min="2" max="2" width="23.28515625" style="103" customWidth="1"/>
    <col min="3" max="3" width="7.85546875" style="103" customWidth="1"/>
    <col min="4" max="4" width="8" style="103" customWidth="1"/>
    <col min="5" max="10" width="5.7109375" style="103" customWidth="1"/>
    <col min="11" max="11" width="7.5703125" style="103" customWidth="1"/>
    <col min="12" max="12" width="9.140625" style="103" customWidth="1"/>
    <col min="13" max="13" width="8.140625" style="103" customWidth="1"/>
    <col min="14" max="14" width="8" style="103" customWidth="1"/>
    <col min="15" max="15" width="11.7109375" style="103" customWidth="1"/>
  </cols>
  <sheetData>
    <row r="1" spans="1:15" x14ac:dyDescent="0.25">
      <c r="A1" s="102" t="s">
        <v>115</v>
      </c>
    </row>
    <row r="2" spans="1:15" ht="33.75" customHeight="1" x14ac:dyDescent="0.25">
      <c r="A2" s="351" t="s">
        <v>0</v>
      </c>
      <c r="B2" s="335" t="s">
        <v>1</v>
      </c>
      <c r="C2" s="352" t="s">
        <v>2</v>
      </c>
      <c r="D2" s="352"/>
      <c r="E2" s="351" t="s">
        <v>3</v>
      </c>
      <c r="F2" s="351"/>
      <c r="G2" s="351"/>
      <c r="H2" s="351"/>
      <c r="I2" s="351"/>
      <c r="J2" s="351"/>
      <c r="K2" s="351" t="s">
        <v>101</v>
      </c>
      <c r="L2" s="351"/>
      <c r="M2" s="345" t="s">
        <v>29</v>
      </c>
      <c r="N2" s="346"/>
      <c r="O2" s="336" t="s">
        <v>125</v>
      </c>
    </row>
    <row r="3" spans="1:15" x14ac:dyDescent="0.25">
      <c r="A3" s="351"/>
      <c r="B3" s="335"/>
      <c r="C3" s="128" t="s">
        <v>4</v>
      </c>
      <c r="D3" s="128" t="s">
        <v>5</v>
      </c>
      <c r="E3" s="128" t="s">
        <v>6</v>
      </c>
      <c r="F3" s="128" t="s">
        <v>7</v>
      </c>
      <c r="G3" s="128" t="s">
        <v>8</v>
      </c>
      <c r="H3" s="128" t="s">
        <v>9</v>
      </c>
      <c r="I3" s="129" t="s">
        <v>7</v>
      </c>
      <c r="J3" s="130" t="s">
        <v>8</v>
      </c>
      <c r="K3" s="128" t="s">
        <v>4</v>
      </c>
      <c r="L3" s="128" t="s">
        <v>5</v>
      </c>
      <c r="M3" s="128" t="s">
        <v>4</v>
      </c>
      <c r="N3" s="128" t="s">
        <v>5</v>
      </c>
      <c r="O3" s="337"/>
    </row>
    <row r="4" spans="1:15" ht="30" x14ac:dyDescent="0.25">
      <c r="A4" s="352" t="s">
        <v>10</v>
      </c>
      <c r="B4" s="110" t="s">
        <v>169</v>
      </c>
      <c r="C4" s="109">
        <v>150</v>
      </c>
      <c r="D4" s="109">
        <v>200</v>
      </c>
      <c r="E4" s="109">
        <v>6.04</v>
      </c>
      <c r="F4" s="109">
        <v>7.27</v>
      </c>
      <c r="G4" s="109">
        <v>34.29</v>
      </c>
      <c r="H4" s="109">
        <v>7.36</v>
      </c>
      <c r="I4" s="109">
        <v>7.36</v>
      </c>
      <c r="J4" s="109">
        <v>41.81</v>
      </c>
      <c r="K4" s="109">
        <v>227.16</v>
      </c>
      <c r="L4" s="109">
        <v>277.02</v>
      </c>
      <c r="M4" s="109">
        <v>0.64</v>
      </c>
      <c r="N4" s="109">
        <v>0.8</v>
      </c>
      <c r="O4" s="230" t="s">
        <v>229</v>
      </c>
    </row>
    <row r="5" spans="1:15" ht="30" x14ac:dyDescent="0.25">
      <c r="A5" s="352"/>
      <c r="B5" s="111" t="s">
        <v>45</v>
      </c>
      <c r="C5" s="112">
        <v>150</v>
      </c>
      <c r="D5" s="112">
        <v>180</v>
      </c>
      <c r="E5" s="112">
        <v>2.6</v>
      </c>
      <c r="F5" s="66">
        <v>2.87</v>
      </c>
      <c r="G5" s="112">
        <v>17.73</v>
      </c>
      <c r="H5" s="112">
        <v>2.79</v>
      </c>
      <c r="I5" s="112">
        <v>3.19</v>
      </c>
      <c r="J5" s="112">
        <v>19.71</v>
      </c>
      <c r="K5" s="112">
        <v>106.82</v>
      </c>
      <c r="L5" s="112">
        <v>118.69</v>
      </c>
      <c r="M5" s="112">
        <v>6.6</v>
      </c>
      <c r="N5" s="112">
        <v>7.36</v>
      </c>
      <c r="O5" s="240" t="s">
        <v>238</v>
      </c>
    </row>
    <row r="6" spans="1:15" ht="30" x14ac:dyDescent="0.25">
      <c r="A6" s="352"/>
      <c r="B6" s="110" t="s">
        <v>189</v>
      </c>
      <c r="C6" s="230" t="s">
        <v>195</v>
      </c>
      <c r="D6" s="134" t="s">
        <v>196</v>
      </c>
      <c r="E6" s="109">
        <v>4.5</v>
      </c>
      <c r="F6" s="109">
        <v>14.1</v>
      </c>
      <c r="G6" s="109">
        <v>18.8</v>
      </c>
      <c r="H6" s="109">
        <v>6</v>
      </c>
      <c r="I6" s="109">
        <v>6.1</v>
      </c>
      <c r="J6" s="109">
        <v>22.8</v>
      </c>
      <c r="K6" s="109">
        <v>137.1</v>
      </c>
      <c r="L6" s="109">
        <v>205.65</v>
      </c>
      <c r="M6" s="109">
        <v>2.7E-2</v>
      </c>
      <c r="N6" s="109">
        <v>3.5999999999999997E-2</v>
      </c>
      <c r="O6" s="230" t="s">
        <v>240</v>
      </c>
    </row>
    <row r="7" spans="1:15" x14ac:dyDescent="0.25">
      <c r="A7" s="352"/>
      <c r="B7" s="67" t="s">
        <v>21</v>
      </c>
      <c r="C7" s="65">
        <v>353</v>
      </c>
      <c r="D7" s="65">
        <v>435</v>
      </c>
      <c r="E7" s="105">
        <f t="shared" ref="E7:L7" si="0">SUM(E4:E6)</f>
        <v>13.14</v>
      </c>
      <c r="F7" s="105">
        <f t="shared" si="0"/>
        <v>24.240000000000002</v>
      </c>
      <c r="G7" s="105">
        <f t="shared" si="0"/>
        <v>70.819999999999993</v>
      </c>
      <c r="H7" s="105">
        <f t="shared" si="0"/>
        <v>16.149999999999999</v>
      </c>
      <c r="I7" s="105">
        <f t="shared" si="0"/>
        <v>16.649999999999999</v>
      </c>
      <c r="J7" s="105">
        <f t="shared" si="0"/>
        <v>84.320000000000007</v>
      </c>
      <c r="K7" s="105">
        <f t="shared" si="0"/>
        <v>471.08000000000004</v>
      </c>
      <c r="L7" s="105">
        <f t="shared" si="0"/>
        <v>601.36</v>
      </c>
      <c r="M7" s="105">
        <v>1.74</v>
      </c>
      <c r="N7" s="105">
        <v>1.9</v>
      </c>
      <c r="O7" s="242"/>
    </row>
    <row r="8" spans="1:15" ht="24" x14ac:dyDescent="0.25">
      <c r="A8" s="95" t="s">
        <v>11</v>
      </c>
      <c r="B8" s="227" t="s">
        <v>129</v>
      </c>
      <c r="C8" s="225">
        <v>100</v>
      </c>
      <c r="D8" s="225">
        <v>100</v>
      </c>
      <c r="E8" s="225">
        <v>0.2</v>
      </c>
      <c r="F8" s="225">
        <v>0.9</v>
      </c>
      <c r="G8" s="225">
        <v>8.1</v>
      </c>
      <c r="H8" s="225">
        <v>0.3</v>
      </c>
      <c r="I8" s="225">
        <v>1.35</v>
      </c>
      <c r="J8" s="225">
        <v>12.15</v>
      </c>
      <c r="K8" s="225">
        <v>43</v>
      </c>
      <c r="L8" s="225">
        <v>64.5</v>
      </c>
      <c r="M8" s="225">
        <v>60</v>
      </c>
      <c r="N8" s="225">
        <v>90</v>
      </c>
      <c r="O8" s="242" t="s">
        <v>249</v>
      </c>
    </row>
    <row r="9" spans="1:15" ht="30" customHeight="1" x14ac:dyDescent="0.25">
      <c r="A9" s="352" t="s">
        <v>13</v>
      </c>
      <c r="B9" s="110" t="s">
        <v>24</v>
      </c>
      <c r="C9" s="109">
        <v>180</v>
      </c>
      <c r="D9" s="109">
        <v>200</v>
      </c>
      <c r="E9" s="109">
        <v>1.52</v>
      </c>
      <c r="F9" s="109">
        <v>5.33</v>
      </c>
      <c r="G9" s="109">
        <v>8.65</v>
      </c>
      <c r="H9" s="109">
        <v>1.9</v>
      </c>
      <c r="I9" s="109">
        <v>6.66</v>
      </c>
      <c r="J9" s="109">
        <v>10.81</v>
      </c>
      <c r="K9" s="109">
        <v>88.89</v>
      </c>
      <c r="L9" s="109">
        <v>111.11</v>
      </c>
      <c r="M9" s="109">
        <v>7.5</v>
      </c>
      <c r="N9" s="109">
        <v>8.1999999999999993</v>
      </c>
      <c r="O9" s="230" t="s">
        <v>203</v>
      </c>
    </row>
    <row r="10" spans="1:15" ht="30" x14ac:dyDescent="0.25">
      <c r="A10" s="352"/>
      <c r="B10" s="124" t="s">
        <v>171</v>
      </c>
      <c r="C10" s="112">
        <v>60</v>
      </c>
      <c r="D10" s="112">
        <v>70</v>
      </c>
      <c r="E10" s="112">
        <v>8.44</v>
      </c>
      <c r="F10" s="112">
        <v>6.88</v>
      </c>
      <c r="G10" s="112">
        <v>6.13</v>
      </c>
      <c r="H10" s="112">
        <v>9.84</v>
      </c>
      <c r="I10" s="112">
        <v>8.02</v>
      </c>
      <c r="J10" s="112">
        <v>7.16</v>
      </c>
      <c r="K10" s="112">
        <v>119.98</v>
      </c>
      <c r="L10" s="112">
        <v>139.13</v>
      </c>
      <c r="M10" s="112">
        <v>0.7</v>
      </c>
      <c r="N10" s="112">
        <v>0.81</v>
      </c>
      <c r="O10" s="240" t="s">
        <v>215</v>
      </c>
    </row>
    <row r="11" spans="1:15" ht="30" x14ac:dyDescent="0.25">
      <c r="A11" s="352"/>
      <c r="B11" s="151" t="s">
        <v>150</v>
      </c>
      <c r="C11" s="122">
        <v>100</v>
      </c>
      <c r="D11" s="122">
        <v>120</v>
      </c>
      <c r="E11" s="122">
        <v>5.9</v>
      </c>
      <c r="F11" s="122">
        <v>3.62</v>
      </c>
      <c r="G11" s="122">
        <v>30</v>
      </c>
      <c r="H11" s="122">
        <v>7.56</v>
      </c>
      <c r="I11" s="122">
        <v>4.7</v>
      </c>
      <c r="J11" s="122">
        <v>39</v>
      </c>
      <c r="K11" s="122">
        <v>176</v>
      </c>
      <c r="L11" s="122">
        <v>228.63</v>
      </c>
      <c r="M11" s="122">
        <v>0</v>
      </c>
      <c r="N11" s="122">
        <v>0</v>
      </c>
      <c r="O11" s="245" t="s">
        <v>248</v>
      </c>
    </row>
    <row r="12" spans="1:15" x14ac:dyDescent="0.25">
      <c r="A12" s="352"/>
      <c r="B12" s="179" t="s">
        <v>168</v>
      </c>
      <c r="C12" s="118">
        <v>50</v>
      </c>
      <c r="D12" s="112">
        <v>60</v>
      </c>
      <c r="E12" s="122">
        <v>3</v>
      </c>
      <c r="F12" s="122">
        <v>0.5</v>
      </c>
      <c r="G12" s="112">
        <v>22.2</v>
      </c>
      <c r="H12" s="180">
        <v>3.6</v>
      </c>
      <c r="I12" s="180">
        <v>0.6</v>
      </c>
      <c r="J12" s="144">
        <v>26.6</v>
      </c>
      <c r="K12" s="180">
        <v>95</v>
      </c>
      <c r="L12" s="180">
        <v>114</v>
      </c>
      <c r="M12" s="180">
        <v>0</v>
      </c>
      <c r="N12" s="180">
        <v>0</v>
      </c>
      <c r="O12" s="230" t="s">
        <v>241</v>
      </c>
    </row>
    <row r="13" spans="1:15" ht="30" x14ac:dyDescent="0.25">
      <c r="A13" s="352"/>
      <c r="B13" s="111" t="s">
        <v>127</v>
      </c>
      <c r="C13" s="112">
        <v>40</v>
      </c>
      <c r="D13" s="112">
        <v>50</v>
      </c>
      <c r="E13" s="112">
        <v>0.67</v>
      </c>
      <c r="F13" s="112">
        <v>2.23</v>
      </c>
      <c r="G13" s="112">
        <v>4.03</v>
      </c>
      <c r="H13" s="112">
        <v>1.1200000000000001</v>
      </c>
      <c r="I13" s="112">
        <v>3.75</v>
      </c>
      <c r="J13" s="112">
        <v>6.22</v>
      </c>
      <c r="K13" s="112">
        <v>39.85</v>
      </c>
      <c r="L13" s="112">
        <v>66.42</v>
      </c>
      <c r="M13" s="112">
        <v>4</v>
      </c>
      <c r="N13" s="112">
        <v>6</v>
      </c>
      <c r="O13" s="240" t="s">
        <v>222</v>
      </c>
    </row>
    <row r="14" spans="1:15" x14ac:dyDescent="0.25">
      <c r="A14" s="352"/>
      <c r="B14" s="179" t="s">
        <v>15</v>
      </c>
      <c r="C14" s="136">
        <v>150</v>
      </c>
      <c r="D14" s="122">
        <v>180</v>
      </c>
      <c r="E14" s="180">
        <v>0.56000000000000005</v>
      </c>
      <c r="F14" s="122">
        <v>0</v>
      </c>
      <c r="G14" s="122">
        <v>27.89</v>
      </c>
      <c r="H14" s="180">
        <v>0.61</v>
      </c>
      <c r="I14" s="122">
        <v>0</v>
      </c>
      <c r="J14" s="122">
        <v>30.6</v>
      </c>
      <c r="K14" s="180">
        <v>113.79</v>
      </c>
      <c r="L14" s="180">
        <v>125.16</v>
      </c>
      <c r="M14" s="180">
        <v>0.2</v>
      </c>
      <c r="N14" s="180">
        <v>0.22</v>
      </c>
      <c r="O14" s="230" t="s">
        <v>242</v>
      </c>
    </row>
    <row r="15" spans="1:15" x14ac:dyDescent="0.25">
      <c r="A15" s="352"/>
      <c r="B15" s="67" t="s">
        <v>21</v>
      </c>
      <c r="C15" s="65">
        <f t="shared" ref="C15:N15" si="1">SUM(C9:C14)</f>
        <v>580</v>
      </c>
      <c r="D15" s="65">
        <f t="shared" si="1"/>
        <v>680</v>
      </c>
      <c r="E15" s="105">
        <f t="shared" si="1"/>
        <v>20.09</v>
      </c>
      <c r="F15" s="105">
        <f t="shared" si="1"/>
        <v>18.560000000000002</v>
      </c>
      <c r="G15" s="105">
        <f t="shared" si="1"/>
        <v>98.9</v>
      </c>
      <c r="H15" s="105">
        <f t="shared" si="1"/>
        <v>24.630000000000003</v>
      </c>
      <c r="I15" s="105">
        <f t="shared" si="1"/>
        <v>23.73</v>
      </c>
      <c r="J15" s="105">
        <f t="shared" si="1"/>
        <v>120.38999999999999</v>
      </c>
      <c r="K15" s="105">
        <f t="shared" si="1"/>
        <v>633.51</v>
      </c>
      <c r="L15" s="105">
        <f t="shared" si="1"/>
        <v>784.44999999999993</v>
      </c>
      <c r="M15" s="105">
        <f t="shared" si="1"/>
        <v>12.399999999999999</v>
      </c>
      <c r="N15" s="105">
        <f t="shared" si="1"/>
        <v>15.23</v>
      </c>
      <c r="O15" s="242"/>
    </row>
    <row r="16" spans="1:15" ht="0.75" customHeight="1" x14ac:dyDescent="0.25">
      <c r="A16" s="352"/>
      <c r="B16" s="110" t="s">
        <v>120</v>
      </c>
      <c r="C16" s="109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230" t="s">
        <v>130</v>
      </c>
    </row>
    <row r="17" spans="1:15" hidden="1" x14ac:dyDescent="0.25">
      <c r="A17" s="352"/>
      <c r="B17" s="110" t="s">
        <v>122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230"/>
    </row>
    <row r="18" spans="1:15" hidden="1" x14ac:dyDescent="0.25">
      <c r="A18" s="352"/>
      <c r="B18" s="67" t="s">
        <v>21</v>
      </c>
      <c r="C18" s="65">
        <f>SUM(C16:C17)</f>
        <v>0</v>
      </c>
      <c r="D18" s="65">
        <f>SUM(D16:D17)</f>
        <v>0</v>
      </c>
      <c r="E18" s="105">
        <f t="shared" ref="E18:N18" si="2">SUM(E16:E17)</f>
        <v>0</v>
      </c>
      <c r="F18" s="105">
        <f t="shared" si="2"/>
        <v>0</v>
      </c>
      <c r="G18" s="105">
        <f t="shared" si="2"/>
        <v>0</v>
      </c>
      <c r="H18" s="105">
        <f t="shared" si="2"/>
        <v>0</v>
      </c>
      <c r="I18" s="105">
        <f t="shared" si="2"/>
        <v>0</v>
      </c>
      <c r="J18" s="105">
        <f t="shared" si="2"/>
        <v>0</v>
      </c>
      <c r="K18" s="105">
        <f t="shared" si="2"/>
        <v>0</v>
      </c>
      <c r="L18" s="105">
        <f t="shared" si="2"/>
        <v>0</v>
      </c>
      <c r="M18" s="105">
        <v>0</v>
      </c>
      <c r="N18" s="105">
        <f t="shared" si="2"/>
        <v>0</v>
      </c>
      <c r="O18" s="242"/>
    </row>
    <row r="19" spans="1:15" ht="30" x14ac:dyDescent="0.25">
      <c r="A19" s="352" t="s">
        <v>16</v>
      </c>
      <c r="B19" s="181" t="s">
        <v>161</v>
      </c>
      <c r="C19" s="180">
        <v>70</v>
      </c>
      <c r="D19" s="180">
        <v>70</v>
      </c>
      <c r="E19" s="160">
        <v>3.5</v>
      </c>
      <c r="F19" s="160">
        <v>2.92</v>
      </c>
      <c r="G19" s="160">
        <v>21.73</v>
      </c>
      <c r="H19" s="160">
        <v>4.6399999999999997</v>
      </c>
      <c r="I19" s="160">
        <v>3.88</v>
      </c>
      <c r="J19" s="160">
        <v>28.9</v>
      </c>
      <c r="K19" s="160">
        <v>127.29</v>
      </c>
      <c r="L19" s="160">
        <v>169.29</v>
      </c>
      <c r="M19" s="160">
        <v>0.5</v>
      </c>
      <c r="N19" s="160">
        <v>0.66</v>
      </c>
      <c r="O19" s="246" t="s">
        <v>261</v>
      </c>
    </row>
    <row r="20" spans="1:15" x14ac:dyDescent="0.25">
      <c r="A20" s="352"/>
      <c r="B20" s="181" t="s">
        <v>198</v>
      </c>
      <c r="C20" s="118">
        <v>150</v>
      </c>
      <c r="D20" s="180">
        <v>180</v>
      </c>
      <c r="E20" s="180">
        <v>3.7</v>
      </c>
      <c r="F20" s="180">
        <v>3.78</v>
      </c>
      <c r="G20" s="180">
        <v>24.54</v>
      </c>
      <c r="H20" s="180">
        <v>4.8899999999999997</v>
      </c>
      <c r="I20" s="180">
        <v>5.04</v>
      </c>
      <c r="J20" s="180">
        <v>32.729999999999997</v>
      </c>
      <c r="K20" s="118">
        <v>146.78</v>
      </c>
      <c r="L20" s="118">
        <v>195.71</v>
      </c>
      <c r="M20" s="118">
        <v>0.45</v>
      </c>
      <c r="N20" s="118">
        <v>0.6</v>
      </c>
      <c r="O20" s="230" t="s">
        <v>233</v>
      </c>
    </row>
    <row r="21" spans="1:15" x14ac:dyDescent="0.25">
      <c r="A21" s="352"/>
      <c r="B21" s="67" t="s">
        <v>21</v>
      </c>
      <c r="C21" s="65">
        <v>220</v>
      </c>
      <c r="D21" s="65">
        <v>250</v>
      </c>
      <c r="E21" s="105">
        <f t="shared" ref="E21:N21" si="3">SUM(E19:E20)</f>
        <v>7.2</v>
      </c>
      <c r="F21" s="105">
        <f t="shared" si="3"/>
        <v>6.6999999999999993</v>
      </c>
      <c r="G21" s="105">
        <f t="shared" si="3"/>
        <v>46.269999999999996</v>
      </c>
      <c r="H21" s="105">
        <f t="shared" si="3"/>
        <v>9.5299999999999994</v>
      </c>
      <c r="I21" s="105">
        <f t="shared" si="3"/>
        <v>8.92</v>
      </c>
      <c r="J21" s="105">
        <f t="shared" si="3"/>
        <v>61.629999999999995</v>
      </c>
      <c r="K21" s="105">
        <f t="shared" si="3"/>
        <v>274.07</v>
      </c>
      <c r="L21" s="105">
        <f t="shared" si="3"/>
        <v>365</v>
      </c>
      <c r="M21" s="105">
        <f t="shared" si="3"/>
        <v>0.95</v>
      </c>
      <c r="N21" s="105">
        <f t="shared" si="3"/>
        <v>1.26</v>
      </c>
      <c r="O21" s="230"/>
    </row>
    <row r="22" spans="1:15" ht="24.75" customHeight="1" x14ac:dyDescent="0.25">
      <c r="A22" s="95" t="s">
        <v>116</v>
      </c>
      <c r="B22" s="353"/>
      <c r="C22" s="354"/>
      <c r="D22" s="355"/>
      <c r="E22" s="105">
        <f t="shared" ref="E22:N22" si="4">SUM(E21+E18+E15+E8+E7)</f>
        <v>40.629999999999995</v>
      </c>
      <c r="F22" s="105">
        <f t="shared" si="4"/>
        <v>50.400000000000006</v>
      </c>
      <c r="G22" s="105">
        <f t="shared" si="4"/>
        <v>224.09</v>
      </c>
      <c r="H22" s="105">
        <f t="shared" si="4"/>
        <v>50.61</v>
      </c>
      <c r="I22" s="105">
        <f t="shared" si="4"/>
        <v>50.65</v>
      </c>
      <c r="J22" s="105">
        <f t="shared" si="4"/>
        <v>278.49</v>
      </c>
      <c r="K22" s="105">
        <f t="shared" si="4"/>
        <v>1421.6599999999999</v>
      </c>
      <c r="L22" s="105">
        <f t="shared" si="4"/>
        <v>1815.31</v>
      </c>
      <c r="M22" s="105">
        <f t="shared" si="4"/>
        <v>75.089999999999989</v>
      </c>
      <c r="N22" s="105">
        <f t="shared" si="4"/>
        <v>108.39000000000001</v>
      </c>
      <c r="O22" s="230"/>
    </row>
  </sheetData>
  <mergeCells count="12">
    <mergeCell ref="A19:A21"/>
    <mergeCell ref="E2:J2"/>
    <mergeCell ref="B22:D22"/>
    <mergeCell ref="A4:A7"/>
    <mergeCell ref="A2:A3"/>
    <mergeCell ref="B2:B3"/>
    <mergeCell ref="C2:D2"/>
    <mergeCell ref="O2:O3"/>
    <mergeCell ref="M2:N2"/>
    <mergeCell ref="K2:L2"/>
    <mergeCell ref="A9:A15"/>
    <mergeCell ref="A16:A18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workbookViewId="0">
      <selection activeCell="O22" sqref="O22"/>
    </sheetView>
  </sheetViews>
  <sheetFormatPr defaultRowHeight="15" x14ac:dyDescent="0.25"/>
  <cols>
    <col min="1" max="1" width="11.85546875" style="103" customWidth="1"/>
    <col min="2" max="2" width="24.7109375" style="103" customWidth="1"/>
    <col min="3" max="3" width="8" style="138" customWidth="1"/>
    <col min="4" max="4" width="9.140625" style="138"/>
    <col min="5" max="10" width="5.7109375" style="138" customWidth="1"/>
    <col min="11" max="12" width="9.140625" style="138"/>
    <col min="13" max="13" width="7.42578125" style="138" customWidth="1"/>
    <col min="14" max="14" width="7" style="138" customWidth="1"/>
    <col min="15" max="15" width="9" style="138" customWidth="1"/>
  </cols>
  <sheetData>
    <row r="2" spans="1:15" x14ac:dyDescent="0.25">
      <c r="A2" s="102" t="s">
        <v>113</v>
      </c>
    </row>
    <row r="3" spans="1:15" ht="42.75" customHeight="1" x14ac:dyDescent="0.25">
      <c r="A3" s="351" t="s">
        <v>0</v>
      </c>
      <c r="B3" s="335" t="s">
        <v>1</v>
      </c>
      <c r="C3" s="334" t="s">
        <v>2</v>
      </c>
      <c r="D3" s="334"/>
      <c r="E3" s="335" t="s">
        <v>3</v>
      </c>
      <c r="F3" s="335"/>
      <c r="G3" s="335"/>
      <c r="H3" s="335"/>
      <c r="I3" s="335"/>
      <c r="J3" s="335"/>
      <c r="K3" s="335" t="s">
        <v>101</v>
      </c>
      <c r="L3" s="335"/>
      <c r="M3" s="345" t="s">
        <v>29</v>
      </c>
      <c r="N3" s="346"/>
      <c r="O3" s="161" t="s">
        <v>124</v>
      </c>
    </row>
    <row r="4" spans="1:15" x14ac:dyDescent="0.25">
      <c r="A4" s="351"/>
      <c r="B4" s="335"/>
      <c r="C4" s="105" t="s">
        <v>4</v>
      </c>
      <c r="D4" s="105" t="s">
        <v>5</v>
      </c>
      <c r="E4" s="105" t="s">
        <v>6</v>
      </c>
      <c r="F4" s="105" t="s">
        <v>7</v>
      </c>
      <c r="G4" s="105" t="s">
        <v>8</v>
      </c>
      <c r="H4" s="105" t="s">
        <v>9</v>
      </c>
      <c r="I4" s="105" t="s">
        <v>7</v>
      </c>
      <c r="J4" s="105" t="s">
        <v>8</v>
      </c>
      <c r="K4" s="105" t="s">
        <v>4</v>
      </c>
      <c r="L4" s="105" t="s">
        <v>5</v>
      </c>
      <c r="M4" s="106" t="s">
        <v>4</v>
      </c>
      <c r="N4" s="107" t="s">
        <v>5</v>
      </c>
      <c r="O4" s="242"/>
    </row>
    <row r="5" spans="1:15" ht="30" x14ac:dyDescent="0.25">
      <c r="A5" s="334" t="s">
        <v>10</v>
      </c>
      <c r="B5" s="110" t="s">
        <v>34</v>
      </c>
      <c r="C5" s="182">
        <v>150</v>
      </c>
      <c r="D5" s="182">
        <v>200</v>
      </c>
      <c r="E5" s="182">
        <v>5.6</v>
      </c>
      <c r="F5" s="182">
        <v>6.12</v>
      </c>
      <c r="G5" s="182">
        <v>19.73</v>
      </c>
      <c r="H5" s="182">
        <v>6.13</v>
      </c>
      <c r="I5" s="182">
        <v>6.73</v>
      </c>
      <c r="J5" s="182">
        <v>23.17</v>
      </c>
      <c r="K5" s="182">
        <v>156.08000000000001</v>
      </c>
      <c r="L5" s="182">
        <v>171.68</v>
      </c>
      <c r="M5" s="182">
        <v>0.7</v>
      </c>
      <c r="N5" s="182">
        <v>0.77</v>
      </c>
      <c r="O5" s="230" t="s">
        <v>227</v>
      </c>
    </row>
    <row r="6" spans="1:15" x14ac:dyDescent="0.25">
      <c r="A6" s="334"/>
      <c r="B6" s="184" t="s">
        <v>40</v>
      </c>
      <c r="C6" s="118">
        <v>150</v>
      </c>
      <c r="D6" s="182">
        <v>180</v>
      </c>
      <c r="E6" s="182">
        <v>3.7</v>
      </c>
      <c r="F6" s="182">
        <v>3.78</v>
      </c>
      <c r="G6" s="182">
        <v>24.54</v>
      </c>
      <c r="H6" s="182">
        <v>4.8899999999999997</v>
      </c>
      <c r="I6" s="182">
        <v>5.04</v>
      </c>
      <c r="J6" s="182">
        <v>32.729999999999997</v>
      </c>
      <c r="K6" s="118">
        <v>146.78</v>
      </c>
      <c r="L6" s="118">
        <v>195.71</v>
      </c>
      <c r="M6" s="118">
        <v>0.45</v>
      </c>
      <c r="N6" s="118">
        <v>0.6</v>
      </c>
      <c r="O6" s="230" t="s">
        <v>235</v>
      </c>
    </row>
    <row r="7" spans="1:15" x14ac:dyDescent="0.25">
      <c r="A7" s="334"/>
      <c r="B7" s="110" t="s">
        <v>189</v>
      </c>
      <c r="C7" s="230" t="s">
        <v>195</v>
      </c>
      <c r="D7" s="134" t="s">
        <v>196</v>
      </c>
      <c r="E7" s="182">
        <v>4.5</v>
      </c>
      <c r="F7" s="182">
        <v>14.1</v>
      </c>
      <c r="G7" s="182">
        <v>18.8</v>
      </c>
      <c r="H7" s="182">
        <v>6</v>
      </c>
      <c r="I7" s="182">
        <v>6.1</v>
      </c>
      <c r="J7" s="182">
        <v>22.8</v>
      </c>
      <c r="K7" s="182">
        <v>137.1</v>
      </c>
      <c r="L7" s="182">
        <v>205.65</v>
      </c>
      <c r="M7" s="182">
        <v>2.7E-2</v>
      </c>
      <c r="N7" s="182">
        <v>3.5999999999999997E-2</v>
      </c>
      <c r="O7" s="230" t="s">
        <v>240</v>
      </c>
    </row>
    <row r="8" spans="1:15" x14ac:dyDescent="0.25">
      <c r="A8" s="334"/>
      <c r="B8" s="22" t="s">
        <v>21</v>
      </c>
      <c r="C8" s="65">
        <v>353</v>
      </c>
      <c r="D8" s="65">
        <v>435</v>
      </c>
      <c r="E8" s="105">
        <f t="shared" ref="E8:N8" si="0">SUM(E5:E7)</f>
        <v>13.8</v>
      </c>
      <c r="F8" s="105">
        <f t="shared" si="0"/>
        <v>24</v>
      </c>
      <c r="G8" s="105">
        <f t="shared" si="0"/>
        <v>63.069999999999993</v>
      </c>
      <c r="H8" s="105">
        <f t="shared" si="0"/>
        <v>17.02</v>
      </c>
      <c r="I8" s="105">
        <f t="shared" si="0"/>
        <v>17.869999999999997</v>
      </c>
      <c r="J8" s="105">
        <f t="shared" si="0"/>
        <v>78.7</v>
      </c>
      <c r="K8" s="105">
        <f t="shared" si="0"/>
        <v>439.96000000000004</v>
      </c>
      <c r="L8" s="105">
        <f t="shared" si="0"/>
        <v>573.04</v>
      </c>
      <c r="M8" s="105">
        <v>1.5</v>
      </c>
      <c r="N8" s="105">
        <f t="shared" si="0"/>
        <v>1.4060000000000001</v>
      </c>
      <c r="O8" s="242"/>
    </row>
    <row r="9" spans="1:15" ht="24" x14ac:dyDescent="0.25">
      <c r="A9" s="94" t="s">
        <v>31</v>
      </c>
      <c r="B9" s="126" t="s">
        <v>23</v>
      </c>
      <c r="C9" s="105">
        <v>10</v>
      </c>
      <c r="D9" s="105">
        <v>100</v>
      </c>
      <c r="E9" s="105">
        <v>0.3</v>
      </c>
      <c r="F9" s="105">
        <v>0.6</v>
      </c>
      <c r="G9" s="105">
        <v>5.85</v>
      </c>
      <c r="H9" s="105">
        <v>0.4</v>
      </c>
      <c r="I9" s="105">
        <v>0.78</v>
      </c>
      <c r="J9" s="105">
        <v>7.6</v>
      </c>
      <c r="K9" s="105">
        <v>28.2</v>
      </c>
      <c r="L9" s="105">
        <v>36.659999999999997</v>
      </c>
      <c r="M9" s="105">
        <v>6</v>
      </c>
      <c r="N9" s="105">
        <v>7.8</v>
      </c>
      <c r="O9" s="242" t="s">
        <v>249</v>
      </c>
    </row>
    <row r="10" spans="1:15" x14ac:dyDescent="0.25">
      <c r="A10" s="356" t="s">
        <v>13</v>
      </c>
      <c r="B10" s="110" t="s">
        <v>253</v>
      </c>
      <c r="C10" s="182">
        <v>50</v>
      </c>
      <c r="D10" s="182">
        <v>65</v>
      </c>
      <c r="E10" s="182">
        <v>0.67</v>
      </c>
      <c r="F10" s="182">
        <v>2.23</v>
      </c>
      <c r="G10" s="182">
        <v>4.03</v>
      </c>
      <c r="H10" s="182">
        <v>1.1200000000000001</v>
      </c>
      <c r="I10" s="182">
        <v>3.75</v>
      </c>
      <c r="J10" s="182">
        <v>8.2200000000000006</v>
      </c>
      <c r="K10" s="182">
        <v>39.85</v>
      </c>
      <c r="L10" s="182">
        <v>66.42</v>
      </c>
      <c r="M10" s="182">
        <v>4</v>
      </c>
      <c r="N10" s="182">
        <v>6</v>
      </c>
      <c r="O10" s="230" t="s">
        <v>254</v>
      </c>
    </row>
    <row r="11" spans="1:15" ht="30" x14ac:dyDescent="0.25">
      <c r="A11" s="357"/>
      <c r="B11" s="108" t="s">
        <v>152</v>
      </c>
      <c r="C11" s="109">
        <v>180</v>
      </c>
      <c r="D11" s="109">
        <v>200</v>
      </c>
      <c r="E11" s="109">
        <v>2</v>
      </c>
      <c r="F11" s="109">
        <v>3.11</v>
      </c>
      <c r="G11" s="109">
        <v>10.89</v>
      </c>
      <c r="H11" s="109">
        <v>2.35</v>
      </c>
      <c r="I11" s="109">
        <v>3.88</v>
      </c>
      <c r="J11" s="109">
        <v>13.61</v>
      </c>
      <c r="K11" s="109">
        <v>79.03</v>
      </c>
      <c r="L11" s="109">
        <v>98.78</v>
      </c>
      <c r="M11" s="109">
        <v>9.0399999999999991</v>
      </c>
      <c r="N11" s="109">
        <v>11.3</v>
      </c>
      <c r="O11" s="230" t="s">
        <v>243</v>
      </c>
    </row>
    <row r="12" spans="1:15" x14ac:dyDescent="0.25">
      <c r="A12" s="357"/>
      <c r="B12" s="110" t="s">
        <v>36</v>
      </c>
      <c r="C12" s="182">
        <v>150</v>
      </c>
      <c r="D12" s="182">
        <v>180</v>
      </c>
      <c r="E12" s="182">
        <v>17.8</v>
      </c>
      <c r="F12" s="182">
        <v>29.11</v>
      </c>
      <c r="G12" s="182">
        <v>20.95</v>
      </c>
      <c r="H12" s="182">
        <v>21.16</v>
      </c>
      <c r="I12" s="182">
        <v>34.25</v>
      </c>
      <c r="J12" s="182">
        <v>24.65</v>
      </c>
      <c r="K12" s="182">
        <v>417.76</v>
      </c>
      <c r="L12" s="182">
        <v>491.49</v>
      </c>
      <c r="M12" s="182">
        <v>8.7200000000000006</v>
      </c>
      <c r="N12" s="182">
        <v>10.9</v>
      </c>
      <c r="O12" s="230" t="s">
        <v>210</v>
      </c>
    </row>
    <row r="13" spans="1:15" x14ac:dyDescent="0.25">
      <c r="A13" s="357"/>
      <c r="B13" s="183" t="s">
        <v>168</v>
      </c>
      <c r="C13" s="118">
        <v>50</v>
      </c>
      <c r="D13" s="112">
        <v>60</v>
      </c>
      <c r="E13" s="122">
        <v>3</v>
      </c>
      <c r="F13" s="122">
        <v>0.5</v>
      </c>
      <c r="G13" s="112">
        <v>22.2</v>
      </c>
      <c r="H13" s="182">
        <v>3.6</v>
      </c>
      <c r="I13" s="182">
        <v>0.6</v>
      </c>
      <c r="J13" s="144">
        <v>26.6</v>
      </c>
      <c r="K13" s="182">
        <v>95</v>
      </c>
      <c r="L13" s="182">
        <v>114</v>
      </c>
      <c r="M13" s="182">
        <v>0</v>
      </c>
      <c r="N13" s="182">
        <v>0</v>
      </c>
      <c r="O13" s="230" t="s">
        <v>241</v>
      </c>
    </row>
    <row r="14" spans="1:15" ht="15.75" customHeight="1" x14ac:dyDescent="0.25">
      <c r="A14" s="357"/>
      <c r="B14" s="110" t="s">
        <v>27</v>
      </c>
      <c r="C14" s="195">
        <v>150</v>
      </c>
      <c r="D14" s="195">
        <v>180</v>
      </c>
      <c r="E14" s="195">
        <v>0.2</v>
      </c>
      <c r="F14" s="195">
        <v>0</v>
      </c>
      <c r="G14" s="195">
        <v>23.11</v>
      </c>
      <c r="H14" s="195">
        <v>0.27</v>
      </c>
      <c r="I14" s="195">
        <v>0</v>
      </c>
      <c r="J14" s="195">
        <v>30.82</v>
      </c>
      <c r="K14" s="195">
        <v>93.12</v>
      </c>
      <c r="L14" s="195">
        <v>124.17</v>
      </c>
      <c r="M14" s="195">
        <v>0.2</v>
      </c>
      <c r="N14" s="195">
        <v>0.26</v>
      </c>
      <c r="O14" s="247" t="s">
        <v>237</v>
      </c>
    </row>
    <row r="15" spans="1:15" x14ac:dyDescent="0.25">
      <c r="A15" s="358"/>
      <c r="B15" s="22" t="s">
        <v>21</v>
      </c>
      <c r="C15" s="68">
        <f t="shared" ref="C15:N15" si="1">SUM(C10:C14)</f>
        <v>580</v>
      </c>
      <c r="D15" s="68">
        <f t="shared" si="1"/>
        <v>685</v>
      </c>
      <c r="E15" s="68">
        <f t="shared" si="1"/>
        <v>23.669999999999998</v>
      </c>
      <c r="F15" s="68">
        <f t="shared" si="1"/>
        <v>34.950000000000003</v>
      </c>
      <c r="G15" s="68">
        <f t="shared" si="1"/>
        <v>81.180000000000007</v>
      </c>
      <c r="H15" s="68">
        <f t="shared" si="1"/>
        <v>28.5</v>
      </c>
      <c r="I15" s="68">
        <f t="shared" si="1"/>
        <v>42.480000000000004</v>
      </c>
      <c r="J15" s="68">
        <f t="shared" si="1"/>
        <v>103.9</v>
      </c>
      <c r="K15" s="68">
        <f t="shared" si="1"/>
        <v>724.76</v>
      </c>
      <c r="L15" s="68">
        <f t="shared" si="1"/>
        <v>894.86</v>
      </c>
      <c r="M15" s="68">
        <f t="shared" si="1"/>
        <v>21.959999999999997</v>
      </c>
      <c r="N15" s="68">
        <f t="shared" si="1"/>
        <v>28.460000000000004</v>
      </c>
      <c r="O15" s="242"/>
    </row>
    <row r="16" spans="1:15" ht="0.75" customHeight="1" x14ac:dyDescent="0.25">
      <c r="A16" s="352"/>
      <c r="B16" s="174" t="s">
        <v>140</v>
      </c>
      <c r="C16" s="118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240"/>
    </row>
    <row r="17" spans="1:15" hidden="1" x14ac:dyDescent="0.25">
      <c r="A17" s="352"/>
      <c r="B17" s="172" t="s">
        <v>128</v>
      </c>
      <c r="C17" s="109"/>
      <c r="D17" s="109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240"/>
    </row>
    <row r="18" spans="1:15" hidden="1" x14ac:dyDescent="0.25">
      <c r="A18" s="352"/>
      <c r="B18" s="22" t="s">
        <v>21</v>
      </c>
      <c r="C18" s="68"/>
      <c r="D18" s="68"/>
      <c r="E18" s="105">
        <f t="shared" ref="E18:L18" si="2">SUM(E16:E17)</f>
        <v>0</v>
      </c>
      <c r="F18" s="105">
        <f t="shared" si="2"/>
        <v>0</v>
      </c>
      <c r="G18" s="105">
        <f t="shared" si="2"/>
        <v>0</v>
      </c>
      <c r="H18" s="105">
        <f t="shared" si="2"/>
        <v>0</v>
      </c>
      <c r="I18" s="105">
        <f t="shared" si="2"/>
        <v>0</v>
      </c>
      <c r="J18" s="105">
        <f t="shared" si="2"/>
        <v>0</v>
      </c>
      <c r="K18" s="105">
        <f t="shared" si="2"/>
        <v>0</v>
      </c>
      <c r="L18" s="105">
        <f t="shared" si="2"/>
        <v>0</v>
      </c>
      <c r="M18" s="105">
        <f>SUM(M16:M17)</f>
        <v>0</v>
      </c>
      <c r="N18" s="105">
        <f>SUM(N16:N17)</f>
        <v>0</v>
      </c>
      <c r="O18" s="242"/>
    </row>
    <row r="19" spans="1:15" x14ac:dyDescent="0.25">
      <c r="A19" s="356" t="s">
        <v>32</v>
      </c>
      <c r="B19" s="184" t="s">
        <v>88</v>
      </c>
      <c r="C19" s="182">
        <v>80</v>
      </c>
      <c r="D19" s="182">
        <v>80</v>
      </c>
      <c r="E19" s="182">
        <v>6</v>
      </c>
      <c r="F19" s="182">
        <v>9.02</v>
      </c>
      <c r="G19" s="182">
        <v>1.52</v>
      </c>
      <c r="H19" s="182">
        <v>11.64</v>
      </c>
      <c r="I19" s="182">
        <v>12.06</v>
      </c>
      <c r="J19" s="182">
        <v>3.05</v>
      </c>
      <c r="K19" s="182">
        <v>110.54</v>
      </c>
      <c r="L19" s="182">
        <v>221.3</v>
      </c>
      <c r="M19" s="182">
        <v>0.8</v>
      </c>
      <c r="N19" s="182">
        <v>0.1</v>
      </c>
      <c r="O19" s="230" t="s">
        <v>220</v>
      </c>
    </row>
    <row r="20" spans="1:15" ht="30" x14ac:dyDescent="0.25">
      <c r="A20" s="357"/>
      <c r="B20" s="185" t="s">
        <v>19</v>
      </c>
      <c r="C20" s="186">
        <v>30</v>
      </c>
      <c r="D20" s="186">
        <v>40</v>
      </c>
      <c r="E20" s="186">
        <v>0.82</v>
      </c>
      <c r="F20" s="186">
        <v>3.9</v>
      </c>
      <c r="G20" s="186">
        <v>3.45</v>
      </c>
      <c r="H20" s="186">
        <v>1.1000000000000001</v>
      </c>
      <c r="I20" s="186">
        <v>5.3</v>
      </c>
      <c r="J20" s="186">
        <v>4.5999999999999996</v>
      </c>
      <c r="K20" s="186">
        <v>53.55</v>
      </c>
      <c r="L20" s="188">
        <v>71.400000000000006</v>
      </c>
      <c r="M20" s="188">
        <v>2.8</v>
      </c>
      <c r="N20" s="186">
        <v>4.2</v>
      </c>
      <c r="O20" s="230" t="s">
        <v>221</v>
      </c>
    </row>
    <row r="21" spans="1:15" ht="16.5" customHeight="1" x14ac:dyDescent="0.25">
      <c r="A21" s="357"/>
      <c r="B21" s="119" t="s">
        <v>170</v>
      </c>
      <c r="C21" s="132">
        <v>150</v>
      </c>
      <c r="D21" s="132">
        <v>180</v>
      </c>
      <c r="E21" s="132">
        <v>0.5</v>
      </c>
      <c r="F21" s="132">
        <v>0.1</v>
      </c>
      <c r="G21" s="132">
        <v>1.72</v>
      </c>
      <c r="H21" s="132">
        <v>1.2</v>
      </c>
      <c r="I21" s="132">
        <v>0.2</v>
      </c>
      <c r="J21" s="132">
        <v>2.2999999999999998</v>
      </c>
      <c r="K21" s="132">
        <v>7.95</v>
      </c>
      <c r="L21" s="132">
        <v>10.6</v>
      </c>
      <c r="M21" s="132"/>
      <c r="N21" s="132">
        <v>1.6</v>
      </c>
      <c r="O21" s="241" t="s">
        <v>241</v>
      </c>
    </row>
    <row r="22" spans="1:15" x14ac:dyDescent="0.25">
      <c r="A22" s="357"/>
      <c r="B22" s="124" t="s">
        <v>26</v>
      </c>
      <c r="C22" s="112">
        <v>30</v>
      </c>
      <c r="D22" s="112">
        <v>40</v>
      </c>
      <c r="E22" s="112">
        <v>3</v>
      </c>
      <c r="F22" s="112">
        <v>0.18</v>
      </c>
      <c r="G22" s="112">
        <v>15.06</v>
      </c>
      <c r="H22" s="112">
        <v>3.8</v>
      </c>
      <c r="I22" s="112">
        <v>0.3</v>
      </c>
      <c r="J22" s="112">
        <v>25.1</v>
      </c>
      <c r="K22" s="112">
        <v>71.040000000000006</v>
      </c>
      <c r="L22" s="112">
        <v>118.4</v>
      </c>
      <c r="M22" s="112">
        <v>0</v>
      </c>
      <c r="N22" s="137">
        <v>0</v>
      </c>
      <c r="O22" s="240" t="s">
        <v>241</v>
      </c>
    </row>
    <row r="23" spans="1:15" x14ac:dyDescent="0.25">
      <c r="A23" s="358"/>
      <c r="B23" s="22" t="s">
        <v>21</v>
      </c>
      <c r="C23" s="68">
        <f t="shared" ref="C23:N23" si="3">SUM(C19:C22)</f>
        <v>290</v>
      </c>
      <c r="D23" s="68">
        <f t="shared" si="3"/>
        <v>340</v>
      </c>
      <c r="E23" s="68">
        <f t="shared" si="3"/>
        <v>10.32</v>
      </c>
      <c r="F23" s="68">
        <f t="shared" si="3"/>
        <v>13.2</v>
      </c>
      <c r="G23" s="68">
        <f t="shared" si="3"/>
        <v>21.75</v>
      </c>
      <c r="H23" s="68">
        <f t="shared" si="3"/>
        <v>17.739999999999998</v>
      </c>
      <c r="I23" s="68">
        <f t="shared" si="3"/>
        <v>17.86</v>
      </c>
      <c r="J23" s="68">
        <f t="shared" si="3"/>
        <v>35.049999999999997</v>
      </c>
      <c r="K23" s="68">
        <f t="shared" si="3"/>
        <v>243.07999999999998</v>
      </c>
      <c r="L23" s="68">
        <f t="shared" si="3"/>
        <v>421.70000000000005</v>
      </c>
      <c r="M23" s="68">
        <f t="shared" si="3"/>
        <v>3.5999999999999996</v>
      </c>
      <c r="N23" s="68">
        <f t="shared" si="3"/>
        <v>5.9</v>
      </c>
      <c r="O23" s="242"/>
    </row>
    <row r="24" spans="1:15" ht="24" x14ac:dyDescent="0.25">
      <c r="A24" s="1" t="s">
        <v>114</v>
      </c>
      <c r="B24" s="353"/>
      <c r="C24" s="354"/>
      <c r="D24" s="355"/>
      <c r="E24" s="105">
        <f t="shared" ref="E24:N24" si="4">SUM(E23+E18+E15+E9+E8)</f>
        <v>48.089999999999989</v>
      </c>
      <c r="F24" s="105">
        <f t="shared" si="4"/>
        <v>72.75</v>
      </c>
      <c r="G24" s="105">
        <f t="shared" si="4"/>
        <v>171.85</v>
      </c>
      <c r="H24" s="105">
        <f t="shared" si="4"/>
        <v>63.66</v>
      </c>
      <c r="I24" s="105">
        <f t="shared" si="4"/>
        <v>78.990000000000009</v>
      </c>
      <c r="J24" s="105">
        <f t="shared" si="4"/>
        <v>225.25</v>
      </c>
      <c r="K24" s="105">
        <f t="shared" si="4"/>
        <v>1436</v>
      </c>
      <c r="L24" s="105">
        <f t="shared" si="4"/>
        <v>1926.26</v>
      </c>
      <c r="M24" s="105">
        <f t="shared" si="4"/>
        <v>33.059999999999995</v>
      </c>
      <c r="N24" s="105">
        <f t="shared" si="4"/>
        <v>43.566000000000003</v>
      </c>
      <c r="O24" s="230"/>
    </row>
  </sheetData>
  <mergeCells count="11">
    <mergeCell ref="M3:N3"/>
    <mergeCell ref="B24:D24"/>
    <mergeCell ref="A16:A18"/>
    <mergeCell ref="A5:A8"/>
    <mergeCell ref="A10:A15"/>
    <mergeCell ref="A3:A4"/>
    <mergeCell ref="B3:B4"/>
    <mergeCell ref="C3:D3"/>
    <mergeCell ref="E3:J3"/>
    <mergeCell ref="K3:L3"/>
    <mergeCell ref="A19:A2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F25" sqref="F25"/>
    </sheetView>
  </sheetViews>
  <sheetFormatPr defaultRowHeight="15" x14ac:dyDescent="0.25"/>
  <cols>
    <col min="1" max="1" width="11.85546875" style="103" customWidth="1"/>
    <col min="2" max="2" width="24.7109375" style="103" customWidth="1"/>
    <col min="3" max="3" width="8.5703125" style="103" customWidth="1"/>
    <col min="4" max="4" width="8" style="103" customWidth="1"/>
    <col min="5" max="10" width="5.7109375" style="103" customWidth="1"/>
    <col min="11" max="12" width="9.140625" style="103"/>
    <col min="13" max="13" width="6.85546875" style="103" customWidth="1"/>
    <col min="14" max="14" width="8" style="103" customWidth="1"/>
    <col min="15" max="15" width="9.140625" style="103"/>
  </cols>
  <sheetData>
    <row r="1" spans="1:15" x14ac:dyDescent="0.25">
      <c r="A1" s="102" t="s">
        <v>112</v>
      </c>
    </row>
    <row r="2" spans="1:15" ht="42.75" customHeight="1" x14ac:dyDescent="0.25">
      <c r="A2" s="351" t="s">
        <v>0</v>
      </c>
      <c r="B2" s="335" t="s">
        <v>1</v>
      </c>
      <c r="C2" s="334" t="s">
        <v>2</v>
      </c>
      <c r="D2" s="334"/>
      <c r="E2" s="335" t="s">
        <v>3</v>
      </c>
      <c r="F2" s="335"/>
      <c r="G2" s="335"/>
      <c r="H2" s="335"/>
      <c r="I2" s="335"/>
      <c r="J2" s="335"/>
      <c r="K2" s="335" t="s">
        <v>101</v>
      </c>
      <c r="L2" s="335"/>
      <c r="M2" s="345" t="s">
        <v>33</v>
      </c>
      <c r="N2" s="346"/>
      <c r="O2" s="336" t="s">
        <v>124</v>
      </c>
    </row>
    <row r="3" spans="1:15" x14ac:dyDescent="0.25">
      <c r="A3" s="351"/>
      <c r="B3" s="335"/>
      <c r="C3" s="105" t="s">
        <v>4</v>
      </c>
      <c r="D3" s="105" t="s">
        <v>5</v>
      </c>
      <c r="E3" s="105" t="s">
        <v>6</v>
      </c>
      <c r="F3" s="105" t="s">
        <v>7</v>
      </c>
      <c r="G3" s="105" t="s">
        <v>8</v>
      </c>
      <c r="H3" s="105" t="s">
        <v>9</v>
      </c>
      <c r="I3" s="105" t="s">
        <v>7</v>
      </c>
      <c r="J3" s="105" t="s">
        <v>8</v>
      </c>
      <c r="K3" s="105" t="s">
        <v>4</v>
      </c>
      <c r="L3" s="105" t="s">
        <v>5</v>
      </c>
      <c r="M3" s="106" t="s">
        <v>4</v>
      </c>
      <c r="N3" s="107" t="s">
        <v>5</v>
      </c>
      <c r="O3" s="337"/>
    </row>
    <row r="4" spans="1:15" ht="33" customHeight="1" x14ac:dyDescent="0.25">
      <c r="A4" s="352" t="s">
        <v>10</v>
      </c>
      <c r="B4" s="187" t="s">
        <v>142</v>
      </c>
      <c r="C4" s="186">
        <v>150</v>
      </c>
      <c r="D4" s="186">
        <v>200</v>
      </c>
      <c r="E4" s="186">
        <v>6.6</v>
      </c>
      <c r="F4" s="186">
        <v>7.03</v>
      </c>
      <c r="G4" s="186">
        <v>38.78</v>
      </c>
      <c r="H4" s="186">
        <v>7.83</v>
      </c>
      <c r="I4" s="186">
        <v>8.43</v>
      </c>
      <c r="J4" s="186">
        <v>46.53</v>
      </c>
      <c r="K4" s="186">
        <v>244.92</v>
      </c>
      <c r="L4" s="186">
        <v>293.89999999999998</v>
      </c>
      <c r="M4" s="186">
        <v>0.12</v>
      </c>
      <c r="N4" s="186">
        <v>0.14000000000000001</v>
      </c>
      <c r="O4" s="230" t="s">
        <v>244</v>
      </c>
    </row>
    <row r="5" spans="1:15" x14ac:dyDescent="0.25">
      <c r="A5" s="352"/>
      <c r="B5" s="110" t="s">
        <v>141</v>
      </c>
      <c r="C5" s="186">
        <v>150</v>
      </c>
      <c r="D5" s="186">
        <v>180</v>
      </c>
      <c r="E5" s="186">
        <v>7.0000000000000007E-2</v>
      </c>
      <c r="F5" s="186">
        <v>0.01</v>
      </c>
      <c r="G5" s="186">
        <v>15.31</v>
      </c>
      <c r="H5" s="186">
        <v>7.0000000000000007E-2</v>
      </c>
      <c r="I5" s="186">
        <v>0.01</v>
      </c>
      <c r="J5" s="186">
        <v>15.31</v>
      </c>
      <c r="K5" s="186">
        <v>61.62</v>
      </c>
      <c r="L5" s="186">
        <v>61.62</v>
      </c>
      <c r="M5" s="186">
        <v>3.14</v>
      </c>
      <c r="N5" s="186">
        <v>3.14</v>
      </c>
      <c r="O5" s="240" t="s">
        <v>236</v>
      </c>
    </row>
    <row r="6" spans="1:15" ht="30" x14ac:dyDescent="0.25">
      <c r="A6" s="352"/>
      <c r="B6" s="185" t="s">
        <v>189</v>
      </c>
      <c r="C6" s="230" t="s">
        <v>195</v>
      </c>
      <c r="D6" s="134" t="s">
        <v>196</v>
      </c>
      <c r="E6" s="186">
        <v>4.5</v>
      </c>
      <c r="F6" s="186">
        <v>14.1</v>
      </c>
      <c r="G6" s="186">
        <v>18.8</v>
      </c>
      <c r="H6" s="186">
        <v>6</v>
      </c>
      <c r="I6" s="186">
        <v>6.1</v>
      </c>
      <c r="J6" s="186">
        <v>22.8</v>
      </c>
      <c r="K6" s="186">
        <v>137.1</v>
      </c>
      <c r="L6" s="186">
        <v>205.65</v>
      </c>
      <c r="M6" s="186">
        <v>2.7E-2</v>
      </c>
      <c r="N6" s="186">
        <v>3.5999999999999997E-2</v>
      </c>
      <c r="O6" s="230" t="s">
        <v>240</v>
      </c>
    </row>
    <row r="7" spans="1:15" x14ac:dyDescent="0.25">
      <c r="A7" s="352"/>
      <c r="B7" s="69" t="s">
        <v>21</v>
      </c>
      <c r="C7" s="65">
        <v>353</v>
      </c>
      <c r="D7" s="65">
        <v>435</v>
      </c>
      <c r="E7" s="105">
        <f t="shared" ref="E7:N7" si="0">SUM(E4:E6)</f>
        <v>11.17</v>
      </c>
      <c r="F7" s="105">
        <f t="shared" si="0"/>
        <v>21.14</v>
      </c>
      <c r="G7" s="105">
        <f t="shared" si="0"/>
        <v>72.89</v>
      </c>
      <c r="H7" s="105">
        <f t="shared" si="0"/>
        <v>13.9</v>
      </c>
      <c r="I7" s="105">
        <f t="shared" si="0"/>
        <v>14.54</v>
      </c>
      <c r="J7" s="105">
        <f t="shared" si="0"/>
        <v>84.64</v>
      </c>
      <c r="K7" s="105">
        <f t="shared" si="0"/>
        <v>443.64</v>
      </c>
      <c r="L7" s="105">
        <f t="shared" si="0"/>
        <v>561.16999999999996</v>
      </c>
      <c r="M7" s="105">
        <v>1.8</v>
      </c>
      <c r="N7" s="105">
        <f t="shared" si="0"/>
        <v>3.3160000000000003</v>
      </c>
      <c r="O7" s="242"/>
    </row>
    <row r="8" spans="1:15" ht="24" x14ac:dyDescent="0.25">
      <c r="A8" s="95" t="s">
        <v>11</v>
      </c>
      <c r="B8" s="126" t="s">
        <v>23</v>
      </c>
      <c r="C8" s="229">
        <v>100</v>
      </c>
      <c r="D8" s="229">
        <v>100</v>
      </c>
      <c r="E8" s="229">
        <v>0.3</v>
      </c>
      <c r="F8" s="229">
        <v>0.6</v>
      </c>
      <c r="G8" s="229">
        <v>5.85</v>
      </c>
      <c r="H8" s="229">
        <v>0.4</v>
      </c>
      <c r="I8" s="229">
        <v>0.78</v>
      </c>
      <c r="J8" s="229">
        <v>7.6</v>
      </c>
      <c r="K8" s="229">
        <v>28.2</v>
      </c>
      <c r="L8" s="229">
        <v>36.659999999999997</v>
      </c>
      <c r="M8" s="229">
        <v>6</v>
      </c>
      <c r="N8" s="229">
        <v>7.8</v>
      </c>
      <c r="O8" s="242" t="s">
        <v>249</v>
      </c>
    </row>
    <row r="9" spans="1:15" ht="17.25" customHeight="1" x14ac:dyDescent="0.25">
      <c r="A9" s="352" t="s">
        <v>13</v>
      </c>
      <c r="B9" s="119" t="s">
        <v>89</v>
      </c>
      <c r="C9" s="120">
        <v>180</v>
      </c>
      <c r="D9" s="120">
        <v>200</v>
      </c>
      <c r="E9" s="120">
        <v>1.96</v>
      </c>
      <c r="F9" s="120">
        <v>3.91</v>
      </c>
      <c r="G9" s="120">
        <v>11.13</v>
      </c>
      <c r="H9" s="120">
        <v>2.4500000000000002</v>
      </c>
      <c r="I9" s="120">
        <v>4.88</v>
      </c>
      <c r="J9" s="121">
        <v>13.91</v>
      </c>
      <c r="K9" s="120">
        <v>87.5</v>
      </c>
      <c r="L9" s="120">
        <v>109.37</v>
      </c>
      <c r="M9" s="120">
        <v>0.4</v>
      </c>
      <c r="N9" s="120">
        <v>0.5</v>
      </c>
      <c r="O9" s="248" t="s">
        <v>206</v>
      </c>
    </row>
    <row r="10" spans="1:15" ht="17.25" customHeight="1" thickBot="1" x14ac:dyDescent="0.3">
      <c r="A10" s="352"/>
      <c r="B10" s="111" t="s">
        <v>25</v>
      </c>
      <c r="C10" s="112">
        <v>150</v>
      </c>
      <c r="D10" s="112">
        <v>180</v>
      </c>
      <c r="E10" s="112">
        <v>31.84</v>
      </c>
      <c r="F10" s="112">
        <v>18.8</v>
      </c>
      <c r="G10" s="112">
        <v>35.14</v>
      </c>
      <c r="H10" s="112">
        <v>37.200000000000003</v>
      </c>
      <c r="I10" s="112">
        <v>25.36</v>
      </c>
      <c r="J10" s="112">
        <v>41.05</v>
      </c>
      <c r="K10" s="112">
        <v>639.51</v>
      </c>
      <c r="L10" s="112">
        <v>747.09</v>
      </c>
      <c r="M10" s="112">
        <v>2.4</v>
      </c>
      <c r="N10" s="112">
        <v>2.7</v>
      </c>
      <c r="O10" s="240" t="s">
        <v>211</v>
      </c>
    </row>
    <row r="11" spans="1:15" ht="28.5" customHeight="1" x14ac:dyDescent="0.25">
      <c r="A11" s="352"/>
      <c r="B11" s="231" t="s">
        <v>250</v>
      </c>
      <c r="C11" s="112">
        <v>50</v>
      </c>
      <c r="D11" s="112">
        <v>65</v>
      </c>
      <c r="E11" s="115">
        <v>3.54</v>
      </c>
      <c r="F11" s="115">
        <v>5.0999999999999996</v>
      </c>
      <c r="G11" s="115">
        <v>3.16</v>
      </c>
      <c r="H11" s="112">
        <v>3.6480000000000001</v>
      </c>
      <c r="I11" s="112">
        <v>6.12</v>
      </c>
      <c r="J11" s="116">
        <v>3.8</v>
      </c>
      <c r="K11" s="112">
        <v>60.7</v>
      </c>
      <c r="L11" s="117">
        <v>70.010000000000005</v>
      </c>
      <c r="M11" s="118">
        <v>0.3</v>
      </c>
      <c r="N11" s="112">
        <v>0.36</v>
      </c>
      <c r="O11" s="240" t="s">
        <v>251</v>
      </c>
    </row>
    <row r="12" spans="1:15" ht="15" customHeight="1" x14ac:dyDescent="0.25">
      <c r="A12" s="352"/>
      <c r="B12" s="190" t="s">
        <v>168</v>
      </c>
      <c r="C12" s="118">
        <v>50</v>
      </c>
      <c r="D12" s="112">
        <v>60</v>
      </c>
      <c r="E12" s="122">
        <v>3</v>
      </c>
      <c r="F12" s="122">
        <v>0.5</v>
      </c>
      <c r="G12" s="112">
        <v>22.2</v>
      </c>
      <c r="H12" s="189">
        <v>3.6</v>
      </c>
      <c r="I12" s="189">
        <v>0.6</v>
      </c>
      <c r="J12" s="144">
        <v>26.6</v>
      </c>
      <c r="K12" s="189">
        <v>95</v>
      </c>
      <c r="L12" s="189">
        <v>114</v>
      </c>
      <c r="M12" s="189">
        <v>0</v>
      </c>
      <c r="N12" s="189">
        <v>0</v>
      </c>
      <c r="O12" s="230" t="s">
        <v>241</v>
      </c>
    </row>
    <row r="13" spans="1:15" x14ac:dyDescent="0.25">
      <c r="A13" s="352"/>
      <c r="B13" s="110" t="s">
        <v>15</v>
      </c>
      <c r="C13" s="136">
        <v>150</v>
      </c>
      <c r="D13" s="122">
        <v>180</v>
      </c>
      <c r="E13" s="109">
        <v>0.6</v>
      </c>
      <c r="F13" s="122">
        <v>0</v>
      </c>
      <c r="G13" s="122">
        <v>27.89</v>
      </c>
      <c r="H13" s="109">
        <v>0.61</v>
      </c>
      <c r="I13" s="122">
        <v>0</v>
      </c>
      <c r="J13" s="122">
        <v>30.6</v>
      </c>
      <c r="K13" s="109">
        <v>113.79</v>
      </c>
      <c r="L13" s="109">
        <v>125.16</v>
      </c>
      <c r="M13" s="109">
        <v>0.2</v>
      </c>
      <c r="N13" s="109">
        <v>0.22</v>
      </c>
      <c r="O13" s="230" t="s">
        <v>242</v>
      </c>
    </row>
    <row r="14" spans="1:15" ht="14.25" customHeight="1" x14ac:dyDescent="0.25">
      <c r="A14" s="352"/>
      <c r="B14" s="69" t="s">
        <v>21</v>
      </c>
      <c r="C14" s="68">
        <f>SUM(C9:C13)</f>
        <v>580</v>
      </c>
      <c r="D14" s="68">
        <f>SUM(D9:D13)</f>
        <v>685</v>
      </c>
      <c r="E14" s="105">
        <f t="shared" ref="E14:N14" si="1">SUM(E9:E13)</f>
        <v>40.94</v>
      </c>
      <c r="F14" s="105">
        <f t="shared" si="1"/>
        <v>28.310000000000002</v>
      </c>
      <c r="G14" s="105">
        <f t="shared" si="1"/>
        <v>99.52000000000001</v>
      </c>
      <c r="H14" s="105">
        <f t="shared" si="1"/>
        <v>47.50800000000001</v>
      </c>
      <c r="I14" s="105">
        <f t="shared" si="1"/>
        <v>36.96</v>
      </c>
      <c r="J14" s="105">
        <f t="shared" si="1"/>
        <v>115.95999999999998</v>
      </c>
      <c r="K14" s="105">
        <f t="shared" si="1"/>
        <v>996.5</v>
      </c>
      <c r="L14" s="105">
        <f t="shared" si="1"/>
        <v>1165.6300000000001</v>
      </c>
      <c r="M14" s="105">
        <f t="shared" si="1"/>
        <v>3.3</v>
      </c>
      <c r="N14" s="105">
        <f t="shared" si="1"/>
        <v>3.7800000000000002</v>
      </c>
      <c r="O14" s="242"/>
    </row>
    <row r="15" spans="1:15" ht="1.5" hidden="1" customHeight="1" x14ac:dyDescent="0.25">
      <c r="A15" s="352" t="s">
        <v>16</v>
      </c>
      <c r="B15" s="110" t="s">
        <v>37</v>
      </c>
      <c r="C15" s="109"/>
      <c r="D15" s="109"/>
      <c r="E15" s="109"/>
      <c r="F15" s="118"/>
      <c r="G15" s="109"/>
      <c r="H15" s="109"/>
      <c r="I15" s="118"/>
      <c r="J15" s="109"/>
      <c r="K15" s="109"/>
      <c r="L15" s="109"/>
      <c r="M15" s="109"/>
      <c r="N15" s="109"/>
      <c r="O15" s="230" t="s">
        <v>130</v>
      </c>
    </row>
    <row r="16" spans="1:15" hidden="1" x14ac:dyDescent="0.25">
      <c r="A16" s="352"/>
      <c r="B16" s="110" t="s">
        <v>42</v>
      </c>
      <c r="C16" s="118"/>
      <c r="D16" s="112"/>
      <c r="E16" s="112"/>
      <c r="F16" s="112"/>
      <c r="G16" s="112"/>
      <c r="H16" s="112"/>
      <c r="I16" s="112"/>
      <c r="J16" s="112"/>
      <c r="K16" s="112"/>
      <c r="L16" s="112"/>
      <c r="M16" s="109"/>
      <c r="N16" s="109"/>
      <c r="O16" s="230"/>
    </row>
    <row r="17" spans="1:15" hidden="1" x14ac:dyDescent="0.25">
      <c r="A17" s="352"/>
      <c r="B17" s="69" t="s">
        <v>21</v>
      </c>
      <c r="C17" s="68">
        <f>SUM(C15:C16)</f>
        <v>0</v>
      </c>
      <c r="D17" s="68">
        <v>0</v>
      </c>
      <c r="E17" s="105">
        <f t="shared" ref="E17:N17" si="2">SUM(E15:E16)</f>
        <v>0</v>
      </c>
      <c r="F17" s="105">
        <f t="shared" si="2"/>
        <v>0</v>
      </c>
      <c r="G17" s="105">
        <f t="shared" si="2"/>
        <v>0</v>
      </c>
      <c r="H17" s="105">
        <f t="shared" si="2"/>
        <v>0</v>
      </c>
      <c r="I17" s="105">
        <f t="shared" si="2"/>
        <v>0</v>
      </c>
      <c r="J17" s="105">
        <f t="shared" si="2"/>
        <v>0</v>
      </c>
      <c r="K17" s="105">
        <f t="shared" si="2"/>
        <v>0</v>
      </c>
      <c r="L17" s="105">
        <f t="shared" si="2"/>
        <v>0</v>
      </c>
      <c r="M17" s="105">
        <v>0</v>
      </c>
      <c r="N17" s="105">
        <f t="shared" si="2"/>
        <v>0</v>
      </c>
      <c r="O17" s="242"/>
    </row>
    <row r="18" spans="1:15" ht="45" x14ac:dyDescent="0.25">
      <c r="A18" s="352" t="s">
        <v>16</v>
      </c>
      <c r="B18" s="191" t="s">
        <v>182</v>
      </c>
      <c r="C18" s="189">
        <v>100</v>
      </c>
      <c r="D18" s="189">
        <v>100</v>
      </c>
      <c r="E18" s="160">
        <v>3.5</v>
      </c>
      <c r="F18" s="160">
        <v>2.92</v>
      </c>
      <c r="G18" s="160">
        <v>21.73</v>
      </c>
      <c r="H18" s="160">
        <v>4.6399999999999997</v>
      </c>
      <c r="I18" s="160">
        <v>3.88</v>
      </c>
      <c r="J18" s="160">
        <v>28.9</v>
      </c>
      <c r="K18" s="160">
        <v>127.29</v>
      </c>
      <c r="L18" s="160">
        <v>169.29</v>
      </c>
      <c r="M18" s="160">
        <v>0.5</v>
      </c>
      <c r="N18" s="160">
        <v>0.66</v>
      </c>
      <c r="O18" s="246" t="s">
        <v>259</v>
      </c>
    </row>
    <row r="19" spans="1:15" x14ac:dyDescent="0.25">
      <c r="A19" s="352"/>
      <c r="B19" s="110" t="s">
        <v>162</v>
      </c>
      <c r="C19" s="189">
        <v>135</v>
      </c>
      <c r="D19" s="189">
        <v>150</v>
      </c>
      <c r="E19" s="189">
        <v>5.6</v>
      </c>
      <c r="F19" s="189">
        <v>4.38</v>
      </c>
      <c r="G19" s="189">
        <v>8.18</v>
      </c>
      <c r="H19" s="189">
        <v>5.6</v>
      </c>
      <c r="I19" s="118">
        <v>4.38</v>
      </c>
      <c r="J19" s="189">
        <v>8.18</v>
      </c>
      <c r="K19" s="189">
        <v>112.52</v>
      </c>
      <c r="L19" s="189">
        <v>112.52</v>
      </c>
      <c r="M19" s="189">
        <v>1.4</v>
      </c>
      <c r="N19" s="189">
        <v>1.4</v>
      </c>
      <c r="O19" s="230" t="s">
        <v>130</v>
      </c>
    </row>
    <row r="20" spans="1:15" x14ac:dyDescent="0.25">
      <c r="A20" s="352"/>
      <c r="B20" s="68" t="s">
        <v>21</v>
      </c>
      <c r="C20" s="105">
        <v>235</v>
      </c>
      <c r="D20" s="105">
        <v>250</v>
      </c>
      <c r="E20" s="105">
        <f t="shared" ref="E20:N20" si="3">SUM(E18:E19)</f>
        <v>9.1</v>
      </c>
      <c r="F20" s="105">
        <f t="shared" si="3"/>
        <v>7.3</v>
      </c>
      <c r="G20" s="105">
        <f t="shared" si="3"/>
        <v>29.91</v>
      </c>
      <c r="H20" s="105">
        <f t="shared" si="3"/>
        <v>10.239999999999998</v>
      </c>
      <c r="I20" s="105">
        <f t="shared" si="3"/>
        <v>8.26</v>
      </c>
      <c r="J20" s="105">
        <f t="shared" si="3"/>
        <v>37.08</v>
      </c>
      <c r="K20" s="105">
        <f t="shared" si="3"/>
        <v>239.81</v>
      </c>
      <c r="L20" s="105">
        <f t="shared" si="3"/>
        <v>281.81</v>
      </c>
      <c r="M20" s="105">
        <f t="shared" si="3"/>
        <v>1.9</v>
      </c>
      <c r="N20" s="105">
        <f t="shared" si="3"/>
        <v>2.06</v>
      </c>
      <c r="O20" s="230"/>
    </row>
    <row r="21" spans="1:15" ht="24" x14ac:dyDescent="0.25">
      <c r="A21" s="95" t="s">
        <v>39</v>
      </c>
      <c r="B21" s="359"/>
      <c r="C21" s="359"/>
      <c r="D21" s="359"/>
      <c r="E21" s="105">
        <f t="shared" ref="E21:N21" si="4">SUM(E7+E8+E14+E17+E20)</f>
        <v>61.51</v>
      </c>
      <c r="F21" s="105">
        <f t="shared" si="4"/>
        <v>57.35</v>
      </c>
      <c r="G21" s="105">
        <f t="shared" si="4"/>
        <v>208.17</v>
      </c>
      <c r="H21" s="105">
        <f t="shared" si="4"/>
        <v>72.048000000000002</v>
      </c>
      <c r="I21" s="105">
        <f t="shared" si="4"/>
        <v>60.54</v>
      </c>
      <c r="J21" s="105">
        <f t="shared" si="4"/>
        <v>245.27999999999997</v>
      </c>
      <c r="K21" s="105">
        <f t="shared" si="4"/>
        <v>1708.1499999999999</v>
      </c>
      <c r="L21" s="105">
        <f t="shared" si="4"/>
        <v>2045.27</v>
      </c>
      <c r="M21" s="105">
        <f t="shared" si="4"/>
        <v>13</v>
      </c>
      <c r="N21" s="105">
        <f t="shared" si="4"/>
        <v>16.956</v>
      </c>
      <c r="O21" s="230"/>
    </row>
    <row r="22" spans="1:15" x14ac:dyDescent="0.25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</row>
  </sheetData>
  <mergeCells count="12">
    <mergeCell ref="B21:D21"/>
    <mergeCell ref="A9:A14"/>
    <mergeCell ref="A15:A17"/>
    <mergeCell ref="A18:A20"/>
    <mergeCell ref="A4:A7"/>
    <mergeCell ref="O2:O3"/>
    <mergeCell ref="M2:N2"/>
    <mergeCell ref="A2:A3"/>
    <mergeCell ref="B2:B3"/>
    <mergeCell ref="C2:D2"/>
    <mergeCell ref="E2:J2"/>
    <mergeCell ref="K2:L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O20" sqref="O20"/>
    </sheetView>
  </sheetViews>
  <sheetFormatPr defaultRowHeight="15" x14ac:dyDescent="0.25"/>
  <cols>
    <col min="1" max="1" width="12.85546875" style="103" customWidth="1"/>
    <col min="2" max="2" width="24.7109375" style="103" customWidth="1"/>
    <col min="3" max="3" width="7.42578125" style="104" customWidth="1"/>
    <col min="4" max="4" width="6.7109375" style="104" customWidth="1"/>
    <col min="5" max="10" width="5.7109375" style="104" customWidth="1"/>
    <col min="11" max="11" width="7.140625" style="104" customWidth="1"/>
    <col min="12" max="12" width="8.42578125" style="104" bestFit="1" customWidth="1"/>
    <col min="13" max="13" width="5.7109375" style="104" customWidth="1"/>
    <col min="14" max="14" width="5" style="104" customWidth="1"/>
    <col min="15" max="15" width="8.7109375" style="104" customWidth="1"/>
    <col min="16" max="19" width="5.7109375" customWidth="1"/>
  </cols>
  <sheetData>
    <row r="1" spans="1:15" x14ac:dyDescent="0.25">
      <c r="A1" s="102" t="s">
        <v>110</v>
      </c>
    </row>
    <row r="2" spans="1:15" ht="47.25" customHeight="1" x14ac:dyDescent="0.25">
      <c r="A2" s="351" t="s">
        <v>0</v>
      </c>
      <c r="B2" s="335" t="s">
        <v>1</v>
      </c>
      <c r="C2" s="334" t="s">
        <v>2</v>
      </c>
      <c r="D2" s="334"/>
      <c r="E2" s="335" t="s">
        <v>3</v>
      </c>
      <c r="F2" s="335"/>
      <c r="G2" s="335"/>
      <c r="H2" s="335"/>
      <c r="I2" s="335"/>
      <c r="J2" s="335"/>
      <c r="K2" s="335" t="s">
        <v>101</v>
      </c>
      <c r="L2" s="335"/>
      <c r="M2" s="345" t="s">
        <v>33</v>
      </c>
      <c r="N2" s="346"/>
      <c r="O2" s="336" t="s">
        <v>124</v>
      </c>
    </row>
    <row r="3" spans="1:15" x14ac:dyDescent="0.25">
      <c r="A3" s="351"/>
      <c r="B3" s="335"/>
      <c r="C3" s="105" t="s">
        <v>4</v>
      </c>
      <c r="D3" s="105" t="s">
        <v>5</v>
      </c>
      <c r="E3" s="105" t="s">
        <v>6</v>
      </c>
      <c r="F3" s="105" t="s">
        <v>7</v>
      </c>
      <c r="G3" s="105" t="s">
        <v>8</v>
      </c>
      <c r="H3" s="105" t="s">
        <v>9</v>
      </c>
      <c r="I3" s="105" t="s">
        <v>7</v>
      </c>
      <c r="J3" s="105" t="s">
        <v>8</v>
      </c>
      <c r="K3" s="105" t="s">
        <v>4</v>
      </c>
      <c r="L3" s="105" t="s">
        <v>5</v>
      </c>
      <c r="M3" s="106" t="s">
        <v>4</v>
      </c>
      <c r="N3" s="107" t="s">
        <v>5</v>
      </c>
      <c r="O3" s="337"/>
    </row>
    <row r="4" spans="1:15" ht="30" x14ac:dyDescent="0.25">
      <c r="A4" s="352" t="s">
        <v>10</v>
      </c>
      <c r="B4" s="124" t="s">
        <v>136</v>
      </c>
      <c r="C4" s="118">
        <v>150</v>
      </c>
      <c r="D4" s="109">
        <v>200</v>
      </c>
      <c r="E4" s="118">
        <v>5.2</v>
      </c>
      <c r="F4" s="118">
        <v>6.62</v>
      </c>
      <c r="G4" s="118">
        <v>32.64</v>
      </c>
      <c r="H4" s="118">
        <v>5.12</v>
      </c>
      <c r="I4" s="118">
        <v>6.62</v>
      </c>
      <c r="J4" s="118">
        <v>32.64</v>
      </c>
      <c r="K4" s="109">
        <v>210.13</v>
      </c>
      <c r="L4" s="118">
        <v>210.13</v>
      </c>
      <c r="M4" s="118">
        <v>0.9</v>
      </c>
      <c r="N4" s="118">
        <v>0.9</v>
      </c>
      <c r="O4" s="230" t="s">
        <v>245</v>
      </c>
    </row>
    <row r="5" spans="1:15" ht="30" x14ac:dyDescent="0.25">
      <c r="A5" s="352"/>
      <c r="B5" s="111" t="s">
        <v>45</v>
      </c>
      <c r="C5" s="112">
        <v>150</v>
      </c>
      <c r="D5" s="112">
        <v>180</v>
      </c>
      <c r="E5" s="112">
        <v>2.6</v>
      </c>
      <c r="F5" s="66">
        <v>2.87</v>
      </c>
      <c r="G5" s="112">
        <v>17.73</v>
      </c>
      <c r="H5" s="112">
        <v>2.79</v>
      </c>
      <c r="I5" s="112">
        <v>3.19</v>
      </c>
      <c r="J5" s="112">
        <v>19.71</v>
      </c>
      <c r="K5" s="112">
        <v>106.82</v>
      </c>
      <c r="L5" s="112">
        <v>118.69</v>
      </c>
      <c r="M5" s="112">
        <v>6.6</v>
      </c>
      <c r="N5" s="112">
        <v>7.36</v>
      </c>
      <c r="O5" s="240" t="s">
        <v>238</v>
      </c>
    </row>
    <row r="6" spans="1:15" ht="30" x14ac:dyDescent="0.25">
      <c r="A6" s="352"/>
      <c r="B6" s="150" t="s">
        <v>190</v>
      </c>
      <c r="C6" s="230" t="s">
        <v>199</v>
      </c>
      <c r="D6" s="230" t="s">
        <v>186</v>
      </c>
      <c r="E6" s="193">
        <v>2.4</v>
      </c>
      <c r="F6" s="193">
        <v>5.22</v>
      </c>
      <c r="G6" s="193">
        <v>14.83</v>
      </c>
      <c r="H6" s="193">
        <v>3.9</v>
      </c>
      <c r="I6" s="193">
        <v>8.6999999999999993</v>
      </c>
      <c r="J6" s="193">
        <v>24.7</v>
      </c>
      <c r="K6" s="193">
        <v>46.67</v>
      </c>
      <c r="L6" s="193">
        <v>192.3</v>
      </c>
      <c r="M6" s="193">
        <v>0</v>
      </c>
      <c r="N6" s="141">
        <v>0</v>
      </c>
      <c r="O6" s="243" t="s">
        <v>239</v>
      </c>
    </row>
    <row r="7" spans="1:15" x14ac:dyDescent="0.25">
      <c r="A7" s="352"/>
      <c r="B7" s="22" t="s">
        <v>21</v>
      </c>
      <c r="C7" s="105">
        <v>343</v>
      </c>
      <c r="D7" s="105">
        <v>425</v>
      </c>
      <c r="E7" s="106">
        <f t="shared" ref="E7:N7" si="0">SUM(E4:E6)</f>
        <v>10.200000000000001</v>
      </c>
      <c r="F7" s="106">
        <f t="shared" si="0"/>
        <v>14.71</v>
      </c>
      <c r="G7" s="106">
        <f t="shared" si="0"/>
        <v>65.2</v>
      </c>
      <c r="H7" s="106">
        <f t="shared" si="0"/>
        <v>11.81</v>
      </c>
      <c r="I7" s="106">
        <f t="shared" si="0"/>
        <v>18.509999999999998</v>
      </c>
      <c r="J7" s="106">
        <f t="shared" si="0"/>
        <v>77.05</v>
      </c>
      <c r="K7" s="106">
        <f t="shared" si="0"/>
        <v>363.62</v>
      </c>
      <c r="L7" s="106">
        <f t="shared" si="0"/>
        <v>521.12</v>
      </c>
      <c r="M7" s="106">
        <f t="shared" si="0"/>
        <v>7.5</v>
      </c>
      <c r="N7" s="106">
        <f t="shared" si="0"/>
        <v>8.26</v>
      </c>
      <c r="O7" s="230"/>
    </row>
    <row r="8" spans="1:15" ht="24" x14ac:dyDescent="0.25">
      <c r="A8" s="95" t="s">
        <v>11</v>
      </c>
      <c r="B8" s="227" t="s">
        <v>129</v>
      </c>
      <c r="C8" s="105">
        <v>100</v>
      </c>
      <c r="D8" s="105">
        <v>100</v>
      </c>
      <c r="E8" s="105">
        <v>0.2</v>
      </c>
      <c r="F8" s="105">
        <v>0.9</v>
      </c>
      <c r="G8" s="105">
        <v>8.1</v>
      </c>
      <c r="H8" s="105">
        <v>0.3</v>
      </c>
      <c r="I8" s="105">
        <v>1.35</v>
      </c>
      <c r="J8" s="105">
        <v>12.15</v>
      </c>
      <c r="K8" s="105">
        <v>43</v>
      </c>
      <c r="L8" s="105">
        <v>64.5</v>
      </c>
      <c r="M8" s="105">
        <v>60</v>
      </c>
      <c r="N8" s="105">
        <v>90</v>
      </c>
      <c r="O8" s="230" t="s">
        <v>249</v>
      </c>
    </row>
    <row r="9" spans="1:15" x14ac:dyDescent="0.25">
      <c r="A9" s="356" t="s">
        <v>13</v>
      </c>
      <c r="B9" s="137" t="s">
        <v>166</v>
      </c>
      <c r="C9" s="112">
        <v>40</v>
      </c>
      <c r="D9" s="112">
        <v>60</v>
      </c>
      <c r="E9" s="112">
        <v>0.45</v>
      </c>
      <c r="F9" s="112">
        <v>5.08</v>
      </c>
      <c r="G9" s="112">
        <v>4.12</v>
      </c>
      <c r="H9" s="112">
        <v>0.54</v>
      </c>
      <c r="I9" s="112">
        <v>6.09</v>
      </c>
      <c r="J9" s="112">
        <v>4.9400000000000004</v>
      </c>
      <c r="K9" s="112">
        <v>64.06</v>
      </c>
      <c r="L9" s="112">
        <v>76.87</v>
      </c>
      <c r="M9" s="112">
        <v>6</v>
      </c>
      <c r="N9" s="112">
        <v>7.2</v>
      </c>
      <c r="O9" s="240" t="s">
        <v>252</v>
      </c>
    </row>
    <row r="10" spans="1:15" ht="27" customHeight="1" x14ac:dyDescent="0.25">
      <c r="A10" s="357"/>
      <c r="B10" s="192" t="s">
        <v>35</v>
      </c>
      <c r="C10" s="186">
        <v>180</v>
      </c>
      <c r="D10" s="186">
        <v>200</v>
      </c>
      <c r="E10" s="186">
        <v>4.0999999999999996</v>
      </c>
      <c r="F10" s="186">
        <v>9.0399999999999991</v>
      </c>
      <c r="G10" s="186">
        <v>25.9</v>
      </c>
      <c r="H10" s="186">
        <v>5.0199999999999996</v>
      </c>
      <c r="I10" s="186">
        <v>11.3</v>
      </c>
      <c r="J10" s="186">
        <v>32.369999999999997</v>
      </c>
      <c r="K10" s="186">
        <v>119.08</v>
      </c>
      <c r="L10" s="186">
        <v>148.85</v>
      </c>
      <c r="M10" s="186">
        <v>5.36</v>
      </c>
      <c r="N10" s="186">
        <v>6.7</v>
      </c>
      <c r="O10" s="230" t="s">
        <v>204</v>
      </c>
    </row>
    <row r="11" spans="1:15" ht="30" customHeight="1" x14ac:dyDescent="0.25">
      <c r="A11" s="357"/>
      <c r="B11" s="196" t="s">
        <v>87</v>
      </c>
      <c r="C11" s="195">
        <v>150</v>
      </c>
      <c r="D11" s="195">
        <v>180</v>
      </c>
      <c r="E11" s="195">
        <v>24.2</v>
      </c>
      <c r="F11" s="195">
        <v>13.26</v>
      </c>
      <c r="G11" s="195">
        <v>15.73</v>
      </c>
      <c r="H11" s="195">
        <v>27.71</v>
      </c>
      <c r="I11" s="195">
        <v>14.38</v>
      </c>
      <c r="J11" s="195">
        <v>19.809999999999999</v>
      </c>
      <c r="K11" s="195">
        <v>342.52</v>
      </c>
      <c r="L11" s="195">
        <v>431.57</v>
      </c>
      <c r="M11" s="195">
        <v>0.52</v>
      </c>
      <c r="N11" s="195">
        <v>0.7</v>
      </c>
      <c r="O11" s="230" t="s">
        <v>214</v>
      </c>
    </row>
    <row r="12" spans="1:15" x14ac:dyDescent="0.25">
      <c r="A12" s="357"/>
      <c r="B12" s="194" t="s">
        <v>168</v>
      </c>
      <c r="C12" s="118">
        <v>50</v>
      </c>
      <c r="D12" s="112">
        <v>60</v>
      </c>
      <c r="E12" s="122">
        <v>3</v>
      </c>
      <c r="F12" s="122">
        <v>0.5</v>
      </c>
      <c r="G12" s="112">
        <v>22.2</v>
      </c>
      <c r="H12" s="195">
        <v>3.6</v>
      </c>
      <c r="I12" s="195">
        <v>0.6</v>
      </c>
      <c r="J12" s="144">
        <v>26.6</v>
      </c>
      <c r="K12" s="195">
        <v>95</v>
      </c>
      <c r="L12" s="195">
        <v>114</v>
      </c>
      <c r="M12" s="195">
        <v>0</v>
      </c>
      <c r="N12" s="195">
        <v>0</v>
      </c>
      <c r="O12" s="230" t="s">
        <v>241</v>
      </c>
    </row>
    <row r="13" spans="1:15" x14ac:dyDescent="0.25">
      <c r="A13" s="357"/>
      <c r="B13" s="110" t="s">
        <v>15</v>
      </c>
      <c r="C13" s="136">
        <v>150</v>
      </c>
      <c r="D13" s="122">
        <v>180</v>
      </c>
      <c r="E13" s="195">
        <v>0.6</v>
      </c>
      <c r="F13" s="122">
        <v>0</v>
      </c>
      <c r="G13" s="122">
        <v>27.89</v>
      </c>
      <c r="H13" s="195">
        <v>0.61</v>
      </c>
      <c r="I13" s="122">
        <v>0</v>
      </c>
      <c r="J13" s="122">
        <v>30.6</v>
      </c>
      <c r="K13" s="195">
        <v>113.79</v>
      </c>
      <c r="L13" s="195">
        <v>125.16</v>
      </c>
      <c r="M13" s="195">
        <v>0.2</v>
      </c>
      <c r="N13" s="195">
        <v>0.22</v>
      </c>
      <c r="O13" s="230" t="s">
        <v>242</v>
      </c>
    </row>
    <row r="14" spans="1:15" x14ac:dyDescent="0.25">
      <c r="A14" s="358"/>
      <c r="B14" s="22" t="s">
        <v>21</v>
      </c>
      <c r="C14" s="106">
        <f t="shared" ref="C14:N14" si="1">SUM(C9:C13)</f>
        <v>570</v>
      </c>
      <c r="D14" s="106">
        <f t="shared" si="1"/>
        <v>680</v>
      </c>
      <c r="E14" s="106">
        <f t="shared" si="1"/>
        <v>32.35</v>
      </c>
      <c r="F14" s="106">
        <f t="shared" si="1"/>
        <v>27.88</v>
      </c>
      <c r="G14" s="106">
        <f t="shared" si="1"/>
        <v>95.84</v>
      </c>
      <c r="H14" s="106">
        <f t="shared" si="1"/>
        <v>37.480000000000004</v>
      </c>
      <c r="I14" s="106">
        <f t="shared" si="1"/>
        <v>32.370000000000005</v>
      </c>
      <c r="J14" s="106">
        <f t="shared" si="1"/>
        <v>114.32</v>
      </c>
      <c r="K14" s="106">
        <f t="shared" si="1"/>
        <v>734.44999999999993</v>
      </c>
      <c r="L14" s="106">
        <f t="shared" si="1"/>
        <v>896.44999999999993</v>
      </c>
      <c r="M14" s="106">
        <f t="shared" si="1"/>
        <v>12.079999999999998</v>
      </c>
      <c r="N14" s="106">
        <f t="shared" si="1"/>
        <v>14.82</v>
      </c>
      <c r="O14" s="230"/>
    </row>
    <row r="15" spans="1:15" ht="0.75" customHeight="1" x14ac:dyDescent="0.25">
      <c r="A15" s="352"/>
      <c r="B15" s="114" t="s">
        <v>12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240"/>
    </row>
    <row r="16" spans="1:15" ht="12.75" hidden="1" customHeight="1" x14ac:dyDescent="0.25">
      <c r="A16" s="352"/>
      <c r="B16" s="124" t="s">
        <v>122</v>
      </c>
      <c r="C16" s="118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230"/>
    </row>
    <row r="17" spans="1:15" hidden="1" x14ac:dyDescent="0.25">
      <c r="A17" s="352"/>
      <c r="B17" s="22" t="s">
        <v>21</v>
      </c>
      <c r="C17" s="106">
        <f t="shared" ref="C17:N17" si="2">SUM(C15:C16)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106">
        <f t="shared" si="2"/>
        <v>0</v>
      </c>
      <c r="I17" s="106">
        <f t="shared" si="2"/>
        <v>0</v>
      </c>
      <c r="J17" s="106">
        <f t="shared" si="2"/>
        <v>0</v>
      </c>
      <c r="K17" s="106">
        <f t="shared" si="2"/>
        <v>0</v>
      </c>
      <c r="L17" s="106">
        <f t="shared" si="2"/>
        <v>0</v>
      </c>
      <c r="M17" s="106">
        <f t="shared" si="2"/>
        <v>0</v>
      </c>
      <c r="N17" s="106">
        <f t="shared" si="2"/>
        <v>0</v>
      </c>
      <c r="O17" s="230"/>
    </row>
    <row r="18" spans="1:15" x14ac:dyDescent="0.25">
      <c r="A18" s="356" t="s">
        <v>16</v>
      </c>
      <c r="B18" s="124" t="s">
        <v>28</v>
      </c>
      <c r="C18" s="118">
        <v>100</v>
      </c>
      <c r="D18" s="118">
        <v>100</v>
      </c>
      <c r="E18" s="118">
        <v>21.91</v>
      </c>
      <c r="F18" s="118">
        <v>9.08</v>
      </c>
      <c r="G18" s="118">
        <v>21.82</v>
      </c>
      <c r="H18" s="118">
        <v>29.22</v>
      </c>
      <c r="I18" s="118">
        <v>12.11</v>
      </c>
      <c r="J18" s="118">
        <v>29.1</v>
      </c>
      <c r="K18" s="197">
        <v>256.67</v>
      </c>
      <c r="L18" s="118">
        <v>342.23</v>
      </c>
      <c r="M18" s="118">
        <v>0.3</v>
      </c>
      <c r="N18" s="118">
        <v>0.4</v>
      </c>
      <c r="O18" s="230" t="s">
        <v>225</v>
      </c>
    </row>
    <row r="19" spans="1:15" x14ac:dyDescent="0.25">
      <c r="A19" s="357"/>
      <c r="B19" s="114" t="s">
        <v>12</v>
      </c>
      <c r="C19" s="112">
        <v>150</v>
      </c>
      <c r="D19" s="112">
        <v>180</v>
      </c>
      <c r="E19" s="112">
        <v>0.5</v>
      </c>
      <c r="F19" s="112">
        <v>0.1</v>
      </c>
      <c r="G19" s="112">
        <v>1.72</v>
      </c>
      <c r="H19" s="112">
        <v>1.2</v>
      </c>
      <c r="I19" s="112">
        <v>0.2</v>
      </c>
      <c r="J19" s="112">
        <v>2.2999999999999998</v>
      </c>
      <c r="K19" s="112">
        <v>7.95</v>
      </c>
      <c r="L19" s="112">
        <v>10.6</v>
      </c>
      <c r="M19" s="112"/>
      <c r="N19" s="112">
        <v>1.6</v>
      </c>
      <c r="O19" s="240" t="s">
        <v>241</v>
      </c>
    </row>
    <row r="20" spans="1:15" x14ac:dyDescent="0.25">
      <c r="A20" s="357"/>
      <c r="B20" s="124" t="s">
        <v>122</v>
      </c>
      <c r="C20" s="118">
        <v>20</v>
      </c>
      <c r="D20" s="112">
        <v>20</v>
      </c>
      <c r="E20" s="112">
        <v>0.75</v>
      </c>
      <c r="F20" s="112">
        <v>6.6</v>
      </c>
      <c r="G20" s="112">
        <v>11.28</v>
      </c>
      <c r="H20" s="112">
        <v>1</v>
      </c>
      <c r="I20" s="112">
        <v>8.8000000000000007</v>
      </c>
      <c r="J20" s="112">
        <v>18.8</v>
      </c>
      <c r="K20" s="112">
        <v>115.65</v>
      </c>
      <c r="L20" s="112">
        <v>154.19999999999999</v>
      </c>
      <c r="M20" s="197">
        <v>0</v>
      </c>
      <c r="N20" s="197">
        <v>0</v>
      </c>
      <c r="O20" s="230" t="s">
        <v>241</v>
      </c>
    </row>
    <row r="21" spans="1:15" ht="27.75" customHeight="1" x14ac:dyDescent="0.25">
      <c r="A21" s="358"/>
      <c r="B21" s="22" t="s">
        <v>21</v>
      </c>
      <c r="C21" s="106">
        <f t="shared" ref="C21:N21" si="3">SUM(C18:C20)</f>
        <v>270</v>
      </c>
      <c r="D21" s="106">
        <f t="shared" si="3"/>
        <v>300</v>
      </c>
      <c r="E21" s="106">
        <f t="shared" si="3"/>
        <v>23.16</v>
      </c>
      <c r="F21" s="106">
        <f t="shared" si="3"/>
        <v>15.78</v>
      </c>
      <c r="G21" s="106">
        <f t="shared" si="3"/>
        <v>34.82</v>
      </c>
      <c r="H21" s="106">
        <f t="shared" si="3"/>
        <v>31.419999999999998</v>
      </c>
      <c r="I21" s="106">
        <f t="shared" si="3"/>
        <v>21.11</v>
      </c>
      <c r="J21" s="106">
        <f t="shared" si="3"/>
        <v>50.2</v>
      </c>
      <c r="K21" s="106">
        <f t="shared" si="3"/>
        <v>380.27</v>
      </c>
      <c r="L21" s="106">
        <f t="shared" si="3"/>
        <v>507.03000000000003</v>
      </c>
      <c r="M21" s="106">
        <f t="shared" si="3"/>
        <v>0.3</v>
      </c>
      <c r="N21" s="106">
        <f t="shared" si="3"/>
        <v>2</v>
      </c>
      <c r="O21" s="230"/>
    </row>
    <row r="22" spans="1:15" ht="24" x14ac:dyDescent="0.25">
      <c r="A22" s="1" t="s">
        <v>111</v>
      </c>
      <c r="B22" s="334"/>
      <c r="C22" s="334"/>
      <c r="D22" s="334"/>
      <c r="E22" s="106">
        <f t="shared" ref="E22:N22" si="4">SUM(E7,E8,E14,E17,E21)</f>
        <v>65.91</v>
      </c>
      <c r="F22" s="106">
        <f t="shared" si="4"/>
        <v>59.27</v>
      </c>
      <c r="G22" s="106">
        <f t="shared" si="4"/>
        <v>203.95999999999998</v>
      </c>
      <c r="H22" s="106">
        <f t="shared" si="4"/>
        <v>81.010000000000005</v>
      </c>
      <c r="I22" s="106">
        <f t="shared" si="4"/>
        <v>73.34</v>
      </c>
      <c r="J22" s="106">
        <f t="shared" si="4"/>
        <v>253.71999999999997</v>
      </c>
      <c r="K22" s="106">
        <f t="shared" si="4"/>
        <v>1521.34</v>
      </c>
      <c r="L22" s="106">
        <f t="shared" si="4"/>
        <v>1989.1</v>
      </c>
      <c r="M22" s="106">
        <f t="shared" si="4"/>
        <v>79.88</v>
      </c>
      <c r="N22" s="106">
        <f t="shared" si="4"/>
        <v>115.08000000000001</v>
      </c>
      <c r="O22" s="230"/>
    </row>
  </sheetData>
  <mergeCells count="12">
    <mergeCell ref="O2:O3"/>
    <mergeCell ref="M2:N2"/>
    <mergeCell ref="A9:A14"/>
    <mergeCell ref="B22:D22"/>
    <mergeCell ref="K2:L2"/>
    <mergeCell ref="A15:A17"/>
    <mergeCell ref="A4:A7"/>
    <mergeCell ref="A2:A3"/>
    <mergeCell ref="B2:B3"/>
    <mergeCell ref="C2:D2"/>
    <mergeCell ref="E2:J2"/>
    <mergeCell ref="A18:A2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workbookViewId="0">
      <selection activeCell="O20" sqref="O20"/>
    </sheetView>
  </sheetViews>
  <sheetFormatPr defaultRowHeight="15" x14ac:dyDescent="0.25"/>
  <cols>
    <col min="1" max="1" width="11.7109375" style="103" customWidth="1"/>
    <col min="2" max="2" width="24.7109375" style="103" customWidth="1"/>
    <col min="3" max="3" width="7.85546875" style="103" customWidth="1"/>
    <col min="4" max="4" width="8.140625" style="103" customWidth="1"/>
    <col min="5" max="10" width="5.7109375" style="103" customWidth="1"/>
    <col min="11" max="11" width="9.140625" style="103"/>
    <col min="12" max="13" width="7.85546875" style="103" customWidth="1"/>
    <col min="14" max="15" width="9.140625" style="103"/>
  </cols>
  <sheetData>
    <row r="1" spans="1:15" x14ac:dyDescent="0.25">
      <c r="A1" s="102" t="s">
        <v>108</v>
      </c>
    </row>
    <row r="2" spans="1:15" ht="42.75" customHeight="1" x14ac:dyDescent="0.25">
      <c r="A2" s="351" t="s">
        <v>0</v>
      </c>
      <c r="B2" s="335" t="s">
        <v>1</v>
      </c>
      <c r="C2" s="352" t="s">
        <v>2</v>
      </c>
      <c r="D2" s="352"/>
      <c r="E2" s="351" t="s">
        <v>3</v>
      </c>
      <c r="F2" s="351"/>
      <c r="G2" s="351"/>
      <c r="H2" s="351"/>
      <c r="I2" s="351"/>
      <c r="J2" s="351"/>
      <c r="K2" s="351" t="s">
        <v>101</v>
      </c>
      <c r="L2" s="351"/>
      <c r="M2" s="345" t="s">
        <v>33</v>
      </c>
      <c r="N2" s="346"/>
      <c r="O2" s="336" t="s">
        <v>124</v>
      </c>
    </row>
    <row r="3" spans="1:15" x14ac:dyDescent="0.25">
      <c r="A3" s="351"/>
      <c r="B3" s="335"/>
      <c r="C3" s="128" t="s">
        <v>4</v>
      </c>
      <c r="D3" s="128" t="s">
        <v>5</v>
      </c>
      <c r="E3" s="128" t="s">
        <v>6</v>
      </c>
      <c r="F3" s="128" t="s">
        <v>7</v>
      </c>
      <c r="G3" s="128" t="s">
        <v>8</v>
      </c>
      <c r="H3" s="128" t="s">
        <v>9</v>
      </c>
      <c r="I3" s="129" t="s">
        <v>7</v>
      </c>
      <c r="J3" s="130" t="s">
        <v>8</v>
      </c>
      <c r="K3" s="128" t="s">
        <v>4</v>
      </c>
      <c r="L3" s="128" t="s">
        <v>5</v>
      </c>
      <c r="M3" s="113" t="s">
        <v>4</v>
      </c>
      <c r="N3" s="131" t="s">
        <v>5</v>
      </c>
      <c r="O3" s="337"/>
    </row>
    <row r="4" spans="1:15" x14ac:dyDescent="0.25">
      <c r="A4" s="352" t="s">
        <v>10</v>
      </c>
      <c r="B4" s="181" t="s">
        <v>30</v>
      </c>
      <c r="C4" s="180">
        <v>150</v>
      </c>
      <c r="D4" s="180">
        <v>200</v>
      </c>
      <c r="E4" s="180">
        <v>6.4</v>
      </c>
      <c r="F4" s="180">
        <v>8.9</v>
      </c>
      <c r="G4" s="180">
        <v>25.49</v>
      </c>
      <c r="H4" s="180">
        <v>6.4</v>
      </c>
      <c r="I4" s="180">
        <v>8.9</v>
      </c>
      <c r="J4" s="180">
        <v>25.49</v>
      </c>
      <c r="K4" s="180">
        <v>207.38</v>
      </c>
      <c r="L4" s="180">
        <v>207.38</v>
      </c>
      <c r="M4" s="180">
        <v>0.9</v>
      </c>
      <c r="N4" s="180">
        <v>0.9</v>
      </c>
      <c r="O4" s="180" t="s">
        <v>226</v>
      </c>
    </row>
    <row r="5" spans="1:15" x14ac:dyDescent="0.25">
      <c r="A5" s="352"/>
      <c r="B5" s="199" t="s">
        <v>40</v>
      </c>
      <c r="C5" s="118">
        <v>150</v>
      </c>
      <c r="D5" s="197">
        <v>180</v>
      </c>
      <c r="E5" s="197">
        <v>3.7</v>
      </c>
      <c r="F5" s="197">
        <v>3.78</v>
      </c>
      <c r="G5" s="197">
        <v>24.54</v>
      </c>
      <c r="H5" s="197">
        <v>4.8899999999999997</v>
      </c>
      <c r="I5" s="197">
        <v>5.04</v>
      </c>
      <c r="J5" s="197">
        <v>32.729999999999997</v>
      </c>
      <c r="K5" s="118">
        <v>146.78</v>
      </c>
      <c r="L5" s="118">
        <v>195.71</v>
      </c>
      <c r="M5" s="118">
        <v>0.45</v>
      </c>
      <c r="N5" s="118">
        <v>0.6</v>
      </c>
      <c r="O5" s="197" t="s">
        <v>235</v>
      </c>
    </row>
    <row r="6" spans="1:15" ht="30" x14ac:dyDescent="0.25">
      <c r="A6" s="352"/>
      <c r="B6" s="150" t="s">
        <v>183</v>
      </c>
      <c r="C6" s="230" t="s">
        <v>199</v>
      </c>
      <c r="D6" s="230" t="s">
        <v>186</v>
      </c>
      <c r="E6" s="198">
        <v>2.4</v>
      </c>
      <c r="F6" s="198">
        <v>5.22</v>
      </c>
      <c r="G6" s="198">
        <v>14.83</v>
      </c>
      <c r="H6" s="198">
        <v>3.9</v>
      </c>
      <c r="I6" s="198">
        <v>8.6999999999999993</v>
      </c>
      <c r="J6" s="198">
        <v>24.7</v>
      </c>
      <c r="K6" s="198">
        <v>46.67</v>
      </c>
      <c r="L6" s="198">
        <v>192.3</v>
      </c>
      <c r="M6" s="198">
        <v>0</v>
      </c>
      <c r="N6" s="141">
        <v>0</v>
      </c>
      <c r="O6" s="243" t="s">
        <v>239</v>
      </c>
    </row>
    <row r="7" spans="1:15" x14ac:dyDescent="0.25">
      <c r="A7" s="352"/>
      <c r="B7" s="22" t="s">
        <v>21</v>
      </c>
      <c r="C7" s="80">
        <v>343</v>
      </c>
      <c r="D7" s="80">
        <v>425</v>
      </c>
      <c r="E7" s="105">
        <f t="shared" ref="E7:N7" si="0">SUM(E4:E6)</f>
        <v>12.500000000000002</v>
      </c>
      <c r="F7" s="105">
        <f t="shared" si="0"/>
        <v>17.899999999999999</v>
      </c>
      <c r="G7" s="105">
        <f t="shared" si="0"/>
        <v>64.86</v>
      </c>
      <c r="H7" s="105">
        <f t="shared" si="0"/>
        <v>15.19</v>
      </c>
      <c r="I7" s="105">
        <f t="shared" si="0"/>
        <v>22.64</v>
      </c>
      <c r="J7" s="105">
        <f t="shared" si="0"/>
        <v>82.92</v>
      </c>
      <c r="K7" s="105">
        <f t="shared" si="0"/>
        <v>400.83</v>
      </c>
      <c r="L7" s="105">
        <f t="shared" si="0"/>
        <v>595.3900000000001</v>
      </c>
      <c r="M7" s="105">
        <f t="shared" si="0"/>
        <v>1.35</v>
      </c>
      <c r="N7" s="105">
        <f t="shared" si="0"/>
        <v>1.5</v>
      </c>
      <c r="O7" s="105"/>
    </row>
    <row r="8" spans="1:15" ht="30" x14ac:dyDescent="0.25">
      <c r="A8" s="108" t="s">
        <v>11</v>
      </c>
      <c r="B8" s="135" t="s">
        <v>23</v>
      </c>
      <c r="C8" s="107">
        <v>100</v>
      </c>
      <c r="D8" s="107">
        <v>100</v>
      </c>
      <c r="E8" s="107">
        <v>0.3</v>
      </c>
      <c r="F8" s="107">
        <v>0.6</v>
      </c>
      <c r="G8" s="107">
        <v>5.85</v>
      </c>
      <c r="H8" s="107">
        <v>0.37</v>
      </c>
      <c r="I8" s="107">
        <v>0.78</v>
      </c>
      <c r="J8" s="107">
        <v>7.6</v>
      </c>
      <c r="K8" s="107">
        <v>28.2</v>
      </c>
      <c r="L8" s="107">
        <v>36.659999999999997</v>
      </c>
      <c r="M8" s="107">
        <v>6</v>
      </c>
      <c r="N8" s="107">
        <v>7.8</v>
      </c>
      <c r="O8" s="107">
        <v>130</v>
      </c>
    </row>
    <row r="9" spans="1:15" ht="30" x14ac:dyDescent="0.25">
      <c r="A9" s="352" t="s">
        <v>13</v>
      </c>
      <c r="B9" s="108" t="s">
        <v>173</v>
      </c>
      <c r="C9" s="109">
        <v>180</v>
      </c>
      <c r="D9" s="109">
        <v>200</v>
      </c>
      <c r="E9" s="109">
        <v>2.6</v>
      </c>
      <c r="F9" s="109">
        <v>2.29</v>
      </c>
      <c r="G9" s="109">
        <v>17.41</v>
      </c>
      <c r="H9" s="109">
        <v>3.1</v>
      </c>
      <c r="I9" s="109">
        <v>2.86</v>
      </c>
      <c r="J9" s="109">
        <v>21.76</v>
      </c>
      <c r="K9" s="109">
        <v>99.27</v>
      </c>
      <c r="L9" s="109">
        <v>124.08</v>
      </c>
      <c r="M9" s="109">
        <v>5.28</v>
      </c>
      <c r="N9" s="109">
        <v>6.6</v>
      </c>
      <c r="O9" s="171" t="s">
        <v>257</v>
      </c>
    </row>
    <row r="10" spans="1:15" x14ac:dyDescent="0.25">
      <c r="A10" s="352"/>
      <c r="B10" s="124" t="s">
        <v>175</v>
      </c>
      <c r="C10" s="112">
        <v>60</v>
      </c>
      <c r="D10" s="112">
        <v>80</v>
      </c>
      <c r="E10" s="112">
        <v>8</v>
      </c>
      <c r="F10" s="112">
        <v>2.38</v>
      </c>
      <c r="G10" s="112">
        <v>4.08</v>
      </c>
      <c r="H10" s="112">
        <v>9.33</v>
      </c>
      <c r="I10" s="112">
        <v>2.78</v>
      </c>
      <c r="J10" s="112">
        <v>4.7699999999999996</v>
      </c>
      <c r="K10" s="112">
        <v>69.64</v>
      </c>
      <c r="L10" s="112">
        <v>81.36</v>
      </c>
      <c r="M10" s="112">
        <v>1.6</v>
      </c>
      <c r="N10" s="112">
        <v>2.6</v>
      </c>
      <c r="O10" s="112" t="s">
        <v>258</v>
      </c>
    </row>
    <row r="11" spans="1:15" ht="30" x14ac:dyDescent="0.25">
      <c r="A11" s="352"/>
      <c r="B11" s="114" t="s">
        <v>172</v>
      </c>
      <c r="C11" s="112">
        <v>40</v>
      </c>
      <c r="D11" s="112">
        <v>50</v>
      </c>
      <c r="E11" s="115">
        <v>3.54</v>
      </c>
      <c r="F11" s="115">
        <v>5.0999999999999996</v>
      </c>
      <c r="G11" s="115">
        <v>3.16</v>
      </c>
      <c r="H11" s="112">
        <v>3.6480000000000001</v>
      </c>
      <c r="I11" s="112">
        <v>6.12</v>
      </c>
      <c r="J11" s="116">
        <v>3.8</v>
      </c>
      <c r="K11" s="112">
        <v>60.7</v>
      </c>
      <c r="L11" s="117">
        <v>72.84</v>
      </c>
      <c r="M11" s="118">
        <v>0.3</v>
      </c>
      <c r="N11" s="112">
        <v>0.36</v>
      </c>
      <c r="O11" s="112" t="s">
        <v>219</v>
      </c>
    </row>
    <row r="12" spans="1:15" x14ac:dyDescent="0.25">
      <c r="A12" s="352"/>
      <c r="B12" s="151" t="s">
        <v>177</v>
      </c>
      <c r="C12" s="122">
        <v>120</v>
      </c>
      <c r="D12" s="122">
        <v>140</v>
      </c>
      <c r="E12" s="122">
        <v>3.4</v>
      </c>
      <c r="F12" s="122">
        <v>4.2</v>
      </c>
      <c r="G12" s="122">
        <v>17.48</v>
      </c>
      <c r="H12" s="122">
        <v>4.8</v>
      </c>
      <c r="I12" s="122">
        <v>5.81</v>
      </c>
      <c r="J12" s="122">
        <v>24.21</v>
      </c>
      <c r="K12" s="122">
        <v>132.5</v>
      </c>
      <c r="L12" s="122">
        <v>156.88</v>
      </c>
      <c r="M12" s="122">
        <v>27.8</v>
      </c>
      <c r="N12" s="122">
        <v>38.6</v>
      </c>
      <c r="O12" s="122" t="s">
        <v>218</v>
      </c>
    </row>
    <row r="13" spans="1:15" x14ac:dyDescent="0.25">
      <c r="A13" s="352"/>
      <c r="B13" s="201" t="s">
        <v>168</v>
      </c>
      <c r="C13" s="118">
        <v>50</v>
      </c>
      <c r="D13" s="112">
        <v>60</v>
      </c>
      <c r="E13" s="122">
        <v>3</v>
      </c>
      <c r="F13" s="122">
        <v>0.5</v>
      </c>
      <c r="G13" s="112">
        <v>22.2</v>
      </c>
      <c r="H13" s="200">
        <v>3.6</v>
      </c>
      <c r="I13" s="200">
        <v>0.6</v>
      </c>
      <c r="J13" s="144">
        <v>26.6</v>
      </c>
      <c r="K13" s="200">
        <v>95</v>
      </c>
      <c r="L13" s="200">
        <v>114</v>
      </c>
      <c r="M13" s="200">
        <v>0</v>
      </c>
      <c r="N13" s="200">
        <v>0</v>
      </c>
      <c r="O13" s="200" t="s">
        <v>241</v>
      </c>
    </row>
    <row r="14" spans="1:15" x14ac:dyDescent="0.25">
      <c r="A14" s="352"/>
      <c r="B14" s="110" t="s">
        <v>138</v>
      </c>
      <c r="C14" s="136">
        <v>150</v>
      </c>
      <c r="D14" s="122">
        <v>180</v>
      </c>
      <c r="E14" s="109">
        <v>1.3</v>
      </c>
      <c r="F14" s="122"/>
      <c r="G14" s="122">
        <v>36.6</v>
      </c>
      <c r="H14" s="109">
        <v>1.8</v>
      </c>
      <c r="I14" s="122"/>
      <c r="J14" s="122">
        <v>42.3</v>
      </c>
      <c r="K14" s="109">
        <v>125.16</v>
      </c>
      <c r="L14" s="109">
        <v>135.19999999999999</v>
      </c>
      <c r="M14" s="109">
        <v>0.2</v>
      </c>
      <c r="N14" s="109">
        <v>0.22</v>
      </c>
      <c r="O14" s="230" t="s">
        <v>242</v>
      </c>
    </row>
    <row r="15" spans="1:15" x14ac:dyDescent="0.25">
      <c r="A15" s="352"/>
      <c r="B15" s="22" t="s">
        <v>21</v>
      </c>
      <c r="C15" s="105">
        <f>SUM(C9:C14)</f>
        <v>600</v>
      </c>
      <c r="D15" s="105">
        <f>SUM(D9:D14)</f>
        <v>710</v>
      </c>
      <c r="E15" s="105">
        <f t="shared" ref="E15:N15" si="1">SUM(E9:E14)</f>
        <v>21.84</v>
      </c>
      <c r="F15" s="105">
        <f t="shared" si="1"/>
        <v>14.469999999999999</v>
      </c>
      <c r="G15" s="105">
        <f t="shared" si="1"/>
        <v>100.93</v>
      </c>
      <c r="H15" s="105">
        <f t="shared" si="1"/>
        <v>26.278000000000002</v>
      </c>
      <c r="I15" s="105">
        <f t="shared" si="1"/>
        <v>18.170000000000002</v>
      </c>
      <c r="J15" s="105">
        <f t="shared" si="1"/>
        <v>123.44000000000001</v>
      </c>
      <c r="K15" s="105">
        <f t="shared" si="1"/>
        <v>582.27</v>
      </c>
      <c r="L15" s="105">
        <f t="shared" si="1"/>
        <v>684.3599999999999</v>
      </c>
      <c r="M15" s="105">
        <f t="shared" si="1"/>
        <v>35.180000000000007</v>
      </c>
      <c r="N15" s="105">
        <f t="shared" si="1"/>
        <v>48.379999999999995</v>
      </c>
      <c r="O15" s="105"/>
    </row>
    <row r="16" spans="1:15" ht="0.75" customHeight="1" x14ac:dyDescent="0.25">
      <c r="A16" s="352"/>
      <c r="B16" s="123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idden="1" x14ac:dyDescent="0.25">
      <c r="A17" s="352"/>
      <c r="B17" s="110"/>
      <c r="C17" s="109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9"/>
    </row>
    <row r="18" spans="1:15" hidden="1" x14ac:dyDescent="0.25">
      <c r="A18" s="352"/>
      <c r="B18" s="22" t="s">
        <v>21</v>
      </c>
      <c r="C18" s="105">
        <f t="shared" ref="C18" si="2">SUM(C16:C17)</f>
        <v>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5"/>
    </row>
    <row r="19" spans="1:15" ht="28.5" customHeight="1" x14ac:dyDescent="0.25">
      <c r="A19" s="356" t="s">
        <v>32</v>
      </c>
      <c r="B19" s="202" t="s">
        <v>191</v>
      </c>
      <c r="C19" s="224">
        <v>100</v>
      </c>
      <c r="D19" s="224">
        <v>100</v>
      </c>
      <c r="E19" s="224">
        <v>16.47</v>
      </c>
      <c r="F19" s="224">
        <v>4.03</v>
      </c>
      <c r="G19" s="224">
        <v>21.62</v>
      </c>
      <c r="H19" s="224">
        <v>21.96</v>
      </c>
      <c r="I19" s="224">
        <v>5.36</v>
      </c>
      <c r="J19" s="224">
        <v>28.83</v>
      </c>
      <c r="K19" s="224">
        <v>188.76</v>
      </c>
      <c r="L19" s="224">
        <v>251.68</v>
      </c>
      <c r="M19" s="224">
        <v>0.28000000000000003</v>
      </c>
      <c r="N19" s="224">
        <v>0.38</v>
      </c>
      <c r="O19" s="224" t="s">
        <v>234</v>
      </c>
    </row>
    <row r="20" spans="1:15" x14ac:dyDescent="0.25">
      <c r="A20" s="357"/>
      <c r="B20" s="114" t="s">
        <v>12</v>
      </c>
      <c r="C20" s="122">
        <v>150</v>
      </c>
      <c r="D20" s="122">
        <v>180</v>
      </c>
      <c r="E20" s="122">
        <v>0.5</v>
      </c>
      <c r="F20" s="122">
        <v>0.1</v>
      </c>
      <c r="G20" s="122">
        <v>1.72</v>
      </c>
      <c r="H20" s="122">
        <v>1.2</v>
      </c>
      <c r="I20" s="122">
        <v>0.2</v>
      </c>
      <c r="J20" s="122">
        <v>2.2999999999999998</v>
      </c>
      <c r="K20" s="122">
        <v>7.95</v>
      </c>
      <c r="L20" s="122">
        <v>10.6</v>
      </c>
      <c r="M20" s="122"/>
      <c r="N20" s="122">
        <v>1.6</v>
      </c>
      <c r="O20" s="136" t="s">
        <v>241</v>
      </c>
    </row>
    <row r="21" spans="1:15" ht="15" customHeight="1" x14ac:dyDescent="0.25">
      <c r="A21" s="358"/>
      <c r="B21" s="22" t="s">
        <v>21</v>
      </c>
      <c r="C21" s="105">
        <v>250</v>
      </c>
      <c r="D21" s="105">
        <v>280</v>
      </c>
      <c r="E21" s="105">
        <f t="shared" ref="E21:N21" si="3">SUM(E19:E20)</f>
        <v>16.97</v>
      </c>
      <c r="F21" s="105">
        <f t="shared" si="3"/>
        <v>4.13</v>
      </c>
      <c r="G21" s="105">
        <f t="shared" si="3"/>
        <v>23.34</v>
      </c>
      <c r="H21" s="105">
        <f t="shared" si="3"/>
        <v>23.16</v>
      </c>
      <c r="I21" s="105">
        <f t="shared" si="3"/>
        <v>5.5600000000000005</v>
      </c>
      <c r="J21" s="105">
        <f t="shared" si="3"/>
        <v>31.13</v>
      </c>
      <c r="K21" s="105">
        <f t="shared" si="3"/>
        <v>196.70999999999998</v>
      </c>
      <c r="L21" s="105">
        <f t="shared" si="3"/>
        <v>262.28000000000003</v>
      </c>
      <c r="M21" s="105">
        <f t="shared" si="3"/>
        <v>0.28000000000000003</v>
      </c>
      <c r="N21" s="105">
        <f t="shared" si="3"/>
        <v>1.98</v>
      </c>
      <c r="O21" s="105"/>
    </row>
    <row r="22" spans="1:15" ht="22.5" x14ac:dyDescent="0.25">
      <c r="A22" s="133" t="s">
        <v>109</v>
      </c>
      <c r="B22" s="108"/>
      <c r="C22" s="109"/>
      <c r="D22" s="109"/>
      <c r="E22" s="105">
        <f t="shared" ref="E22:N22" si="4">SUM(E7,E8,E15,E18,E21)</f>
        <v>51.61</v>
      </c>
      <c r="F22" s="105">
        <f t="shared" si="4"/>
        <v>37.1</v>
      </c>
      <c r="G22" s="105">
        <f t="shared" si="4"/>
        <v>194.98</v>
      </c>
      <c r="H22" s="105">
        <f t="shared" si="4"/>
        <v>64.998000000000005</v>
      </c>
      <c r="I22" s="105">
        <f t="shared" si="4"/>
        <v>47.150000000000006</v>
      </c>
      <c r="J22" s="105">
        <f t="shared" si="4"/>
        <v>245.09</v>
      </c>
      <c r="K22" s="105">
        <f t="shared" si="4"/>
        <v>1208.01</v>
      </c>
      <c r="L22" s="105">
        <f t="shared" si="4"/>
        <v>1578.6899999999998</v>
      </c>
      <c r="M22" s="105">
        <f t="shared" si="4"/>
        <v>42.810000000000009</v>
      </c>
      <c r="N22" s="105">
        <f t="shared" si="4"/>
        <v>59.659999999999989</v>
      </c>
      <c r="O22" s="109"/>
    </row>
  </sheetData>
  <mergeCells count="11">
    <mergeCell ref="O2:O3"/>
    <mergeCell ref="A19:A21"/>
    <mergeCell ref="K2:L2"/>
    <mergeCell ref="A9:A15"/>
    <mergeCell ref="A16:A18"/>
    <mergeCell ref="M2:N2"/>
    <mergeCell ref="A4:A7"/>
    <mergeCell ref="A2:A3"/>
    <mergeCell ref="B2:B3"/>
    <mergeCell ref="C2:D2"/>
    <mergeCell ref="E2:J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ТИТУЛЬНЫЙ ЛИСТ</vt:lpstr>
      <vt:lpstr>МЕНЮ</vt:lpstr>
      <vt:lpstr>сводная</vt:lpstr>
      <vt:lpstr>1 день</vt:lpstr>
      <vt:lpstr>2 день</vt:lpstr>
      <vt:lpstr>3 день</vt:lpstr>
      <vt:lpstr>4 день</vt:lpstr>
      <vt:lpstr>5день</vt:lpstr>
      <vt:lpstr>6день</vt:lpstr>
      <vt:lpstr>7день</vt:lpstr>
      <vt:lpstr>8день</vt:lpstr>
      <vt:lpstr>9день</vt:lpstr>
      <vt:lpstr>10день</vt:lpstr>
      <vt:lpstr>'4 день'!_GoBack1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колосок</dc:creator>
  <cp:lastModifiedBy>User</cp:lastModifiedBy>
  <cp:lastPrinted>2023-02-16T08:18:17Z</cp:lastPrinted>
  <dcterms:created xsi:type="dcterms:W3CDTF">2018-02-11T19:17:18Z</dcterms:created>
  <dcterms:modified xsi:type="dcterms:W3CDTF">2023-03-11T10:43:15Z</dcterms:modified>
</cp:coreProperties>
</file>